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 BRANCO" sheetId="1" state="visible" r:id="rId2"/>
    <sheet name="INSUMOS" sheetId="2" state="visible" r:id="rId3"/>
    <sheet name="AUX" sheetId="3" state="hidden" r:id="rId4"/>
    <sheet name="RESUMO + FATOR AJUSTE" sheetId="4" state="hidden" r:id="rId5"/>
    <sheet name="Custo Catálogo Serviço" sheetId="5" state="hidden" r:id="rId6"/>
    <sheet name="USTs Catalogo" sheetId="6" state="hidden" r:id="rId7"/>
    <sheet name="VALOR UST" sheetId="7" state="hidden" r:id="rId8"/>
  </sheets>
  <definedNames>
    <definedName function="false" hidden="false" name="CUSTO_INDIRETO" vbProcedure="false">#REF!</definedName>
    <definedName function="false" hidden="false" name="DIAS_TRABALHADOS" vbProcedure="false">#REF!</definedName>
    <definedName function="false" hidden="false" name="LUCRO" vbProcedure="false">#REF!</definedName>
    <definedName function="false" hidden="false" name="MATERIAL" vbProcedure="false">INSUMOS!$I$8</definedName>
    <definedName function="false" hidden="false" name="MODULO_1" vbProcedure="false">#REF!</definedName>
    <definedName function="false" hidden="false" name="MODULO_2" vbProcedure="false">#REF!</definedName>
    <definedName function="false" hidden="false" name="MODULO_2.1" vbProcedure="false">#REF!</definedName>
    <definedName function="false" hidden="false" name="MODULO_2.2" vbProcedure="false">#REF!</definedName>
    <definedName function="false" hidden="false" name="MODULO_2.3" vbProcedure="false">#REF!</definedName>
    <definedName function="false" hidden="false" name="MODULO_3" vbProcedure="false">#REF!</definedName>
    <definedName function="false" hidden="false" name="MODULO_4" vbProcedure="false">#REF!</definedName>
    <definedName function="false" hidden="false" name="MODULO_4.1" vbProcedure="false">#REF!</definedName>
    <definedName function="false" hidden="false" name="MODULO_4.2" vbProcedure="false">#REF!</definedName>
    <definedName function="false" hidden="false" name="MODULO_5" vbProcedure="false">#REF!</definedName>
    <definedName function="false" hidden="false" name="MODULO_6" vbProcedure="false">#REF!</definedName>
    <definedName function="false" hidden="false" name="PERCENT_MODULO_2.1" vbProcedure="false">#REF!</definedName>
    <definedName function="false" hidden="false" name="PERCENT_MODULO_2.2" vbProcedure="false">#REF!</definedName>
    <definedName function="false" hidden="false" name="PERCENT_MODULO_3" vbProcedure="false">#REF!</definedName>
    <definedName function="false" hidden="false" name="PERCENT_MODULO_4.1" vbProcedure="false">#REF!</definedName>
    <definedName function="false" hidden="false" name="PERICULOSIDADE" vbProcedure="false">#REF!</definedName>
    <definedName function="false" hidden="false" name="SALARIO_BASE" vbProcedure="false">#REF!</definedName>
    <definedName function="false" hidden="false" name="SAL_MINIMO" vbProcedure="false">AUX!$B$8</definedName>
    <definedName function="false" hidden="false" name="UNIFORME" vbProcedure="false">INSUMOS!$D$6</definedName>
    <definedName function="false" hidden="false" localSheetId="0" name="CUSTO_INDIRETO" vbProcedure="false">'EM BRANCO'!$H$127</definedName>
    <definedName function="false" hidden="false" localSheetId="0" name="DIAS_TRABALHADOS" vbProcedure="false">'EM BRANCO'!$G$32</definedName>
    <definedName function="false" hidden="false" localSheetId="0" name="LUCRO" vbProcedure="false">'EM BRANCO'!$H$128</definedName>
    <definedName function="false" hidden="false" localSheetId="0" name="MODULO_1" vbProcedure="false">'EM BRANCO'!$H$43</definedName>
    <definedName function="false" hidden="false" localSheetId="0" name="MODULO_2" vbProcedure="false">'EM BRANCO'!$H$83</definedName>
    <definedName function="false" hidden="false" localSheetId="0" name="MODULO_2.1" vbProcedure="false">'EM BRANCO'!$H$50</definedName>
    <definedName function="false" hidden="false" localSheetId="0" name="MODULO_2.2" vbProcedure="false">'EM BRANCO'!$H$63</definedName>
    <definedName function="false" hidden="false" localSheetId="0" name="MODULO_2.3" vbProcedure="false">'EM BRANCO'!$H$76</definedName>
    <definedName function="false" hidden="false" localSheetId="0" name="MODULO_3" vbProcedure="false">'EM BRANCO'!$H$93</definedName>
    <definedName function="false" hidden="false" localSheetId="0" name="MODULO_4" vbProcedure="false">'EM BRANCO'!$H$115</definedName>
    <definedName function="false" hidden="false" localSheetId="0" name="MODULO_4.1" vbProcedure="false">'EM BRANCO'!$H$104</definedName>
    <definedName function="false" hidden="false" localSheetId="0" name="MODULO_4.2" vbProcedure="false">'EM BRANCO'!$H$109</definedName>
    <definedName function="false" hidden="false" localSheetId="0" name="MODULO_5" vbProcedure="false">'EM BRANCO'!$H$123</definedName>
    <definedName function="false" hidden="false" localSheetId="0" name="MODULO_6" vbProcedure="false">'EM BRANCO'!$H$137</definedName>
    <definedName function="false" hidden="false" localSheetId="0" name="PERCENT_MODULO_2.1" vbProcedure="false">'EM BRANCO'!$G$50</definedName>
    <definedName function="false" hidden="false" localSheetId="0" name="PERCENT_MODULO_2.2" vbProcedure="false">'EM BRANCO'!$G$63</definedName>
    <definedName function="false" hidden="false" localSheetId="0" name="PERCENT_MODULO_3" vbProcedure="false">'EM BRANCO'!$G$93</definedName>
    <definedName function="false" hidden="false" localSheetId="0" name="PERCENT_MODULO_4.1" vbProcedure="false">'EM BRANCO'!$G$104</definedName>
    <definedName function="false" hidden="false" localSheetId="0" name="PERICULOSIDADE" vbProcedure="false">'EM BRANCO'!$H$38</definedName>
    <definedName function="false" hidden="false" localSheetId="0" name="SALARIO_BASE" vbProcedure="false">'EM BRANCO'!$H$37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<sst xmlns="http://schemas.openxmlformats.org/spreadsheetml/2006/main" count="333" uniqueCount="211">
  <si>
    <t xml:space="preserve">PROPOSTA</t>
  </si>
  <si>
    <t xml:space="preserve">PLANILHA DE CUSTOS E FORMAÇÃO DE PREÇOS</t>
  </si>
  <si>
    <t xml:space="preserve">Informações Gerais</t>
  </si>
  <si>
    <r>
      <rPr>
        <b val="true"/>
        <sz val="8"/>
        <color rgb="FF000000"/>
        <rFont val="Arial"/>
        <family val="0"/>
        <charset val="1"/>
      </rPr>
      <t xml:space="preserve">Órgão Licitante:</t>
    </r>
    <r>
      <rPr>
        <b val="true"/>
        <sz val="8"/>
        <color rgb="FF0000FF"/>
        <rFont val="Arial"/>
        <family val="0"/>
        <charset val="1"/>
      </rPr>
      <t xml:space="preserve"> TRIBUNAL REGIONAL DO TRABALHO DA 12ª REGIÃO</t>
    </r>
  </si>
  <si>
    <r>
      <rPr>
        <b val="true"/>
        <sz val="8"/>
        <color rgb="FF000000"/>
        <rFont val="Arial"/>
        <family val="0"/>
        <charset val="1"/>
      </rPr>
      <t xml:space="preserve">Nº do Processo: </t>
    </r>
    <r>
      <rPr>
        <b val="true"/>
        <sz val="8"/>
        <color rgb="FF0000FF"/>
        <rFont val="Arial"/>
        <family val="0"/>
        <charset val="1"/>
      </rPr>
      <t xml:space="preserve">PROAD 6335/2021</t>
    </r>
  </si>
  <si>
    <t xml:space="preserve">Licitação nº :</t>
  </si>
  <si>
    <t xml:space="preserve">Razão Social: </t>
  </si>
  <si>
    <t xml:space="preserve">CNPJ:</t>
  </si>
  <si>
    <t xml:space="preserve">Endereço Comercial:</t>
  </si>
  <si>
    <t xml:space="preserve">Bairro:</t>
  </si>
  <si>
    <r>
      <rPr>
        <sz val="8"/>
        <color rgb="FF000000"/>
        <rFont val="Arial"/>
        <family val="0"/>
        <charset val="1"/>
      </rPr>
      <t xml:space="preserve">Cidade:</t>
    </r>
    <r>
      <rPr>
        <sz val="8"/>
        <color rgb="FF0000FF"/>
        <rFont val="Arial"/>
        <family val="0"/>
        <charset val="1"/>
      </rPr>
      <t xml:space="preserve"> FLORIANÓPOLIS</t>
    </r>
  </si>
  <si>
    <r>
      <rPr>
        <sz val="8"/>
        <color rgb="FF000000"/>
        <rFont val="Arial"/>
        <family val="0"/>
        <charset val="1"/>
      </rPr>
      <t xml:space="preserve">Estado:</t>
    </r>
    <r>
      <rPr>
        <sz val="8"/>
        <color rgb="FF0000FF"/>
        <rFont val="Arial"/>
        <family val="0"/>
        <charset val="1"/>
      </rPr>
      <t xml:space="preserve"> SC</t>
    </r>
  </si>
  <si>
    <t xml:space="preserve">CEP:</t>
  </si>
  <si>
    <t xml:space="preserve">Telefone:</t>
  </si>
  <si>
    <t xml:space="preserve">Email:</t>
  </si>
  <si>
    <t xml:space="preserve">Validade da Proposta: 60 dias</t>
  </si>
  <si>
    <t xml:space="preserve">Discriminação dos Serviços (dados referentes à contratação)</t>
  </si>
  <si>
    <t xml:space="preserve">A</t>
  </si>
  <si>
    <t xml:space="preserve">Data de apresentação da proposta (dia/mês/ano):</t>
  </si>
  <si>
    <t xml:space="preserve">B</t>
  </si>
  <si>
    <t xml:space="preserve">Município/UF (onde o serviço será prestado):</t>
  </si>
  <si>
    <t xml:space="preserve">FLORIANÓPOLIS / SC</t>
  </si>
  <si>
    <t xml:space="preserve">C</t>
  </si>
  <si>
    <t xml:space="preserve">Acordo, Convenção ou Sentença em Dissídio Coletivo:</t>
  </si>
  <si>
    <t xml:space="preserve">CCT 2020/2021 SINDISAÚDE
 DATA-BASE 01/NOV</t>
  </si>
  <si>
    <t xml:space="preserve">D</t>
  </si>
  <si>
    <t xml:space="preserve">Nº de meses da execução contratual:</t>
  </si>
  <si>
    <t xml:space="preserve">Identificação do Serviço</t>
  </si>
  <si>
    <t xml:space="preserve">Tipo de Serviço/Carga Horária</t>
  </si>
  <si>
    <t xml:space="preserve">Empregados por Posto</t>
  </si>
  <si>
    <t xml:space="preserve">Unidade de Medida</t>
  </si>
  <si>
    <t xml:space="preserve">Qtdade. Total a Contratar
(Nº de Postos)</t>
  </si>
  <si>
    <t xml:space="preserve">Posto de Auxiliar de Saúde Bucal (ASB) –    30 (trinta) horas semanais, correspondendo a (6 (seis) horas diárias)</t>
  </si>
  <si>
    <t xml:space="preserve">Posto de Serviço</t>
  </si>
  <si>
    <t xml:space="preserve">Mão de Obra</t>
  </si>
  <si>
    <t xml:space="preserve">Mão de Obra Vinculada à Execução Contratual</t>
  </si>
  <si>
    <t xml:space="preserve">Dados Complementares para Composição dos Custos Referentes à Mão de Obra</t>
  </si>
  <si>
    <t xml:space="preserve">Tipo de serviço (descrição resumida):</t>
  </si>
  <si>
    <t xml:space="preserve">AUXILIAR DE SAÚDE BUCAL</t>
  </si>
  <si>
    <t xml:space="preserve">Classificação Brasileira de Ocupações (CBO):</t>
  </si>
  <si>
    <t xml:space="preserve">3224-15</t>
  </si>
  <si>
    <t xml:space="preserve">Salário Normativo da Categoria Profissional:</t>
  </si>
  <si>
    <t xml:space="preserve">Categoria Profissional (vinculada à execução contratual):</t>
  </si>
  <si>
    <t xml:space="preserve">E</t>
  </si>
  <si>
    <t xml:space="preserve">Data-Base da Categoria (dia/mês):</t>
  </si>
  <si>
    <t xml:space="preserve">01/NOVEMBRO</t>
  </si>
  <si>
    <t xml:space="preserve">F</t>
  </si>
  <si>
    <t xml:space="preserve">Dias Trabalhados no Mês:</t>
  </si>
  <si>
    <t xml:space="preserve">G</t>
  </si>
  <si>
    <t xml:space="preserve">Local de Execução dos Serviços:</t>
  </si>
  <si>
    <t xml:space="preserve">COORDENADORIA DE SAÚDE</t>
  </si>
  <si>
    <t xml:space="preserve">MÓDULO 1: COMPOSIÇÃO DA REMUNERAÇÃO</t>
  </si>
  <si>
    <t xml:space="preserve">Rubrica</t>
  </si>
  <si>
    <t xml:space="preserve">Percentual (%)</t>
  </si>
  <si>
    <t xml:space="preserve">Valor (R$)</t>
  </si>
  <si>
    <t xml:space="preserve">Salário-Base:</t>
  </si>
  <si>
    <t xml:space="preserve">Adicional de Periculosidade:</t>
  </si>
  <si>
    <t xml:space="preserve">NÃO</t>
  </si>
  <si>
    <t xml:space="preserve">Adicional de Insalubridade:</t>
  </si>
  <si>
    <t xml:space="preserve">MÉDIO</t>
  </si>
  <si>
    <t xml:space="preserve">Adicional Noturno:</t>
  </si>
  <si>
    <t xml:space="preserve">Adicional de Hora Noturna Reduzida:</t>
  </si>
  <si>
    <t xml:space="preserve">-</t>
  </si>
  <si>
    <t xml:space="preserve">Outros (especificar):</t>
  </si>
  <si>
    <t xml:space="preserve">Total da Remuneração:</t>
  </si>
  <si>
    <t xml:space="preserve">MÓDULO 2: ENCARGOS E BENEFÍCIOS ANUAIS, MENSAIS E DIÁRIOS</t>
  </si>
  <si>
    <t xml:space="preserve">SUBMÓDULO 2.1: 13º Salário, Férias e Adicional de Férias </t>
  </si>
  <si>
    <t xml:space="preserve">13º Salário:</t>
  </si>
  <si>
    <t xml:space="preserve">Férias e Adicional de Férias:</t>
  </si>
  <si>
    <t xml:space="preserve">Subtotal:</t>
  </si>
  <si>
    <r>
      <rPr>
        <b val="true"/>
        <sz val="9"/>
        <color rgb="FF000000"/>
        <rFont val="Arial"/>
        <family val="0"/>
        <charset val="1"/>
      </rPr>
      <t xml:space="preserve">SUBMÓDULO 2.2: GPS, FGTS e Outras Contribuições </t>
    </r>
    <r>
      <rPr>
        <b val="true"/>
        <sz val="9"/>
        <color rgb="FFFF0000"/>
        <rFont val="Arial"/>
        <family val="0"/>
        <charset val="1"/>
      </rPr>
      <t xml:space="preserve">(Incide sobre os Módulos 1 e 2.1)</t>
    </r>
  </si>
  <si>
    <t xml:space="preserve">INSS:</t>
  </si>
  <si>
    <t xml:space="preserve">DESONERAÇÃO FOLHA PAGTO:</t>
  </si>
  <si>
    <t xml:space="preserve">Salário Educação:</t>
  </si>
  <si>
    <t xml:space="preserve">Seguro Acidente de Trabalho:</t>
  </si>
  <si>
    <t xml:space="preserve"> RAT x FAP ; utilizar o FAP efetivo conforme GFIP ou FAP-WEB</t>
  </si>
  <si>
    <t xml:space="preserve">RAT = 3%</t>
  </si>
  <si>
    <t xml:space="preserve">FAP = </t>
  </si>
  <si>
    <t xml:space="preserve">SESI ou SESC:</t>
  </si>
  <si>
    <t xml:space="preserve">SENAI ou SENAC:</t>
  </si>
  <si>
    <t xml:space="preserve">SEBRAE:</t>
  </si>
  <si>
    <t xml:space="preserve">INCRA:</t>
  </si>
  <si>
    <t xml:space="preserve">H</t>
  </si>
  <si>
    <t xml:space="preserve">FGTS:</t>
  </si>
  <si>
    <t xml:space="preserve">SUBMÓDULO 2.3: Benefícios Mensais e Diários</t>
  </si>
  <si>
    <t xml:space="preserve">Valor unitário (R$)</t>
  </si>
  <si>
    <t xml:space="preserve">Valor Mensal (R$)</t>
  </si>
  <si>
    <t xml:space="preserve">Transporte:</t>
  </si>
  <si>
    <t xml:space="preserve">Valor Ticket:</t>
  </si>
  <si>
    <t xml:space="preserve">(-) Desconto Auxílio Transporte:</t>
  </si>
  <si>
    <t xml:space="preserve">Auxílio Alimentação/Refeição:</t>
  </si>
  <si>
    <t xml:space="preserve">(-) Desconto Auxílio Alimentação/Refeição:</t>
  </si>
  <si>
    <t xml:space="preserve">Assistência Médica, Odontológica e Familiar:</t>
  </si>
  <si>
    <t xml:space="preserve">Seguros de Vida, Invalidez e Funeral:</t>
  </si>
  <si>
    <t xml:space="preserve">QUADRO-RESUMO DO MÓDULO 2: ENCARGOS E BENEFÍCIOS ANUAIS, MENSAIS E DIÁRIOS</t>
  </si>
  <si>
    <t xml:space="preserve">13º Salário, Férias e Adicional de Férias:</t>
  </si>
  <si>
    <t xml:space="preserve">GPS, FGTS e Outras Contribuições:</t>
  </si>
  <si>
    <t xml:space="preserve">Benefícios Mensais e Diários:</t>
  </si>
  <si>
    <t xml:space="preserve">Total:</t>
  </si>
  <si>
    <t xml:space="preserve">MÓDULO 3: PROVISÃO PARA RESCISÃO</t>
  </si>
  <si>
    <t xml:space="preserve">Aviso Prévio Indenizado:</t>
  </si>
  <si>
    <t xml:space="preserve">Incidência do FGTS sobre o Aviso Prévio Indenizado:</t>
  </si>
  <si>
    <r>
      <rPr>
        <sz val="8"/>
        <color rgb="FF000000"/>
        <rFont val="Arial"/>
        <family val="0"/>
        <charset val="1"/>
      </rPr>
      <t xml:space="preserve">Multa do FGTS </t>
    </r>
    <r>
      <rPr>
        <strike val="true"/>
        <sz val="8"/>
        <color rgb="FF000000"/>
        <rFont val="Arial"/>
        <family val="0"/>
        <charset val="1"/>
      </rPr>
      <t xml:space="preserve">e Contribuição Social</t>
    </r>
    <r>
      <rPr>
        <sz val="8"/>
        <color rgb="FF000000"/>
        <rFont val="Arial"/>
        <family val="0"/>
        <charset val="1"/>
      </rPr>
      <t xml:space="preserve"> sobre o Aviso Prévio Indenizado:</t>
    </r>
  </si>
  <si>
    <t xml:space="preserve">Aviso Prévio Trabalhado:</t>
  </si>
  <si>
    <t xml:space="preserve">Incidência do Submódulo 2.2 sobre o Aviso Prévio Trabalhado:</t>
  </si>
  <si>
    <r>
      <rPr>
        <sz val="8"/>
        <color rgb="FF000000"/>
        <rFont val="Arial"/>
        <family val="0"/>
        <charset val="1"/>
      </rPr>
      <t xml:space="preserve">Multa do FGTS </t>
    </r>
    <r>
      <rPr>
        <strike val="true"/>
        <sz val="8"/>
        <color rgb="FF000000"/>
        <rFont val="Arial"/>
        <family val="0"/>
        <charset val="1"/>
      </rPr>
      <t xml:space="preserve">e Contribuição Social</t>
    </r>
    <r>
      <rPr>
        <sz val="8"/>
        <color rgb="FF000000"/>
        <rFont val="Arial"/>
        <family val="0"/>
        <charset val="1"/>
      </rPr>
      <t xml:space="preserve"> sobre o Aviso Prévio Trabalhado:</t>
    </r>
  </si>
  <si>
    <t xml:space="preserve">MÓDULO 4: CUSTO DE REPOSIÇÃO DO PROFISSIONAL AUSENTE</t>
  </si>
  <si>
    <t xml:space="preserve">SUBMÓDULO 4.1: Substituto nas Ausências Legais</t>
  </si>
  <si>
    <t xml:space="preserve">Substituto na Cobertura de Férias:</t>
  </si>
  <si>
    <t xml:space="preserve">Substituto na Cobertura de Ausências Legais:</t>
  </si>
  <si>
    <t xml:space="preserve">Substituto na Cobertura de Licença-Paternidade:</t>
  </si>
  <si>
    <t xml:space="preserve">Substituto na Cobertura de Ausência por Acidente de Trabalho:</t>
  </si>
  <si>
    <t xml:space="preserve">Substituto na Cobertura de Afastamento Maternidade:</t>
  </si>
  <si>
    <t xml:space="preserve">Substituto na Cobertura de Outras Ausências (especificar):</t>
  </si>
  <si>
    <t xml:space="preserve">SUBMÓDULO 4.2: Substituto na Intrajornada</t>
  </si>
  <si>
    <t xml:space="preserve">Valor Unitário (R$)</t>
  </si>
  <si>
    <t xml:space="preserve">Substituto na Cobertura de Intervalo para Repouso ou Alimentação:</t>
  </si>
  <si>
    <t xml:space="preserve">QUADRO-RESUMO DO MÓDULO 4: CUSTO DE REPOSIÇÃO DO PROFISSIONAL AUSENTE</t>
  </si>
  <si>
    <t xml:space="preserve">Substituto nas Ausências Legais:</t>
  </si>
  <si>
    <t xml:space="preserve">Substituto na Intrajornada:</t>
  </si>
  <si>
    <t xml:space="preserve">Total</t>
  </si>
  <si>
    <t xml:space="preserve">MÓDULO 5: INSUMOS DIVERSOS</t>
  </si>
  <si>
    <t xml:space="preserve">Uniformes:</t>
  </si>
  <si>
    <t xml:space="preserve">Materiais:</t>
  </si>
  <si>
    <t xml:space="preserve">Equipamentos (depreciação):</t>
  </si>
  <si>
    <t xml:space="preserve">MÓDULO 6: CUSTOS INDIRETOS, TRIBUTOS E LUCRO</t>
  </si>
  <si>
    <t xml:space="preserve">Custos Indiretos:</t>
  </si>
  <si>
    <t xml:space="preserve">Lucro:</t>
  </si>
  <si>
    <t xml:space="preserve">C.1</t>
  </si>
  <si>
    <t xml:space="preserve">Tributos Federais:</t>
  </si>
  <si>
    <t xml:space="preserve">Regime Tributário:</t>
  </si>
  <si>
    <t xml:space="preserve">LUCRO REAL</t>
  </si>
  <si>
    <t xml:space="preserve">C.1.A</t>
  </si>
  <si>
    <t xml:space="preserve">PIS:</t>
  </si>
  <si>
    <t xml:space="preserve">C.1.B</t>
  </si>
  <si>
    <t xml:space="preserve">COFINS:</t>
  </si>
  <si>
    <t xml:space="preserve">C.1.C</t>
  </si>
  <si>
    <t xml:space="preserve">C.2</t>
  </si>
  <si>
    <t xml:space="preserve">Tributos Estaduais:</t>
  </si>
  <si>
    <t xml:space="preserve">C.2.A</t>
  </si>
  <si>
    <t xml:space="preserve">C.3</t>
  </si>
  <si>
    <t xml:space="preserve">Tributos Municipais:</t>
  </si>
  <si>
    <t xml:space="preserve">C.3.A</t>
  </si>
  <si>
    <t xml:space="preserve">ISS:</t>
  </si>
  <si>
    <t xml:space="preserve">QUADRO-RESUMO DO CUSTO POR EMPREGADO</t>
  </si>
  <si>
    <t xml:space="preserve">Mão-de-Obra Vinculada à Execução Contratual (valor por empregado)</t>
  </si>
  <si>
    <t xml:space="preserve">Módulo 1 - Composição da Remuneração:</t>
  </si>
  <si>
    <t xml:space="preserve">Módulo 2 - Encargos e Benefícios Anuais, Mensais e Diários:</t>
  </si>
  <si>
    <t xml:space="preserve">Módulo 3 - Provisão para Rescisão:</t>
  </si>
  <si>
    <t xml:space="preserve">Módulo 4: Custo de Reposição do Profissional Ausente:</t>
  </si>
  <si>
    <t xml:space="preserve">Módulo 5: insumos Diversos:</t>
  </si>
  <si>
    <t xml:space="preserve">Subtotal (A + B + C + D + E):</t>
  </si>
  <si>
    <t xml:space="preserve">Módulo 6 - Custos Indiretos, Tributos e Lucro:</t>
  </si>
  <si>
    <t xml:space="preserve">VALOR MENSAL TOTAL POR EMPREGADO:</t>
  </si>
  <si>
    <t xml:space="preserve">EMPREGADOS POR POSTO:</t>
  </si>
  <si>
    <t xml:space="preserve">VALOR MENSAL TOTAL POR POSTO:</t>
  </si>
  <si>
    <t xml:space="preserve">QUANTIDADE DE POSTOS:</t>
  </si>
  <si>
    <t xml:space="preserve">VALOR MENSAL DO CONTRATO:</t>
  </si>
  <si>
    <t xml:space="preserve">VALOR TOTAL DO CONTRATO:</t>
  </si>
  <si>
    <t xml:space="preserve">UNIFORME (CONFORME ETP):</t>
  </si>
  <si>
    <t xml:space="preserve">EPI (CONFORME ETP):</t>
  </si>
  <si>
    <t xml:space="preserve">ITEM</t>
  </si>
  <si>
    <t xml:space="preserve">QUANTIDADE</t>
  </si>
  <si>
    <t xml:space="preserve">VALOR UNITÁRIO</t>
  </si>
  <si>
    <t xml:space="preserve">VALOR TOTAL MENSAL</t>
  </si>
  <si>
    <t xml:space="preserve">JALECO</t>
  </si>
  <si>
    <t xml:space="preserve">MÁSCARA</t>
  </si>
  <si>
    <t xml:space="preserve">SAPATO</t>
  </si>
  <si>
    <t xml:space="preserve">LUVA</t>
  </si>
  <si>
    <t xml:space="preserve">CRACHÁ</t>
  </si>
  <si>
    <t xml:space="preserve">PROPÉ</t>
  </si>
  <si>
    <t xml:space="preserve">TOTAL</t>
  </si>
  <si>
    <t xml:space="preserve">GORRO</t>
  </si>
  <si>
    <t xml:space="preserve">ÓCULOS</t>
  </si>
  <si>
    <t xml:space="preserve">INSALUBRIDADE</t>
  </si>
  <si>
    <t xml:space="preserve">DIAS TRABALHADOS NO MÊS</t>
  </si>
  <si>
    <t xml:space="preserve">GRAU</t>
  </si>
  <si>
    <t xml:space="preserve">PERCENTUAL</t>
  </si>
  <si>
    <t xml:space="preserve">SEG-SEX 40H</t>
  </si>
  <si>
    <t xml:space="preserve">MÁXIMO</t>
  </si>
  <si>
    <t xml:space="preserve">SEG-SAB 44H</t>
  </si>
  <si>
    <t xml:space="preserve">12x36</t>
  </si>
  <si>
    <t xml:space="preserve">MÍNIMO</t>
  </si>
  <si>
    <t xml:space="preserve">SALÁRIO MÍNIMO</t>
  </si>
  <si>
    <t xml:space="preserve">QTDADE</t>
  </si>
  <si>
    <t xml:space="preserve">CUSTO MENSAL</t>
  </si>
  <si>
    <t xml:space="preserve">CUSTO / HORA</t>
  </si>
  <si>
    <t xml:space="preserve">CUSTO ANUAL</t>
  </si>
  <si>
    <t xml:space="preserve">FATOR K</t>
  </si>
  <si>
    <t xml:space="preserve">FATOR AJUSTE</t>
  </si>
  <si>
    <t xml:space="preserve">SERVIÇO</t>
  </si>
  <si>
    <t xml:space="preserve">CUSTO HORA</t>
  </si>
  <si>
    <t xml:space="preserve">COMPLEXIDADE</t>
  </si>
  <si>
    <t xml:space="preserve">QTDADE HORAS</t>
  </si>
  <si>
    <t xml:space="preserve">QTDADE EXECUÇOES 12 MESES</t>
  </si>
  <si>
    <t xml:space="preserve">CUSTO UNITÁRIO SERVIÇO</t>
  </si>
  <si>
    <t xml:space="preserve">CUSTO TOTAL SERVIÇO</t>
  </si>
  <si>
    <t xml:space="preserve">SERVIÇO 1</t>
  </si>
  <si>
    <t xml:space="preserve">ALTA</t>
  </si>
  <si>
    <t xml:space="preserve">SERVIÇO 2</t>
  </si>
  <si>
    <t xml:space="preserve">MÉDIA</t>
  </si>
  <si>
    <t xml:space="preserve">SERVIÇO N</t>
  </si>
  <si>
    <t xml:space="preserve">CUSTO TOTAL DO CATÁLOGO</t>
  </si>
  <si>
    <t xml:space="preserve">QTDADE UST</t>
  </si>
  <si>
    <t xml:space="preserve">QTDADE ANUAL UST AJUSTADO</t>
  </si>
  <si>
    <t xml:space="preserve">CUSTO TOTAL ESTIMADO</t>
  </si>
  <si>
    <t xml:space="preserve">QTDADE UST AJUSTADA</t>
  </si>
  <si>
    <t xml:space="preserve">$ UST REFERÊNCIA</t>
  </si>
  <si>
    <t xml:space="preserve">PRODUTIVIDADE UST</t>
  </si>
  <si>
    <t xml:space="preserve">$ TOTAL UST</t>
  </si>
  <si>
    <t xml:space="preserve">$ TOTAL EMPREGADOS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</si>
</sst>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#,##0.00;\(#,##0.00\)"/>
    <numFmt numFmtId="166" formatCode="General"/>
    <numFmt numFmtId="167" formatCode="dd/mm/yyyy"/>
    <numFmt numFmtId="168" formatCode="[$R$ -416]#,##0.00"/>
    <numFmt numFmtId="169" formatCode="@"/>
    <numFmt numFmtId="170" formatCode="0.00"/>
    <numFmt numFmtId="171" formatCode="0.00%"/>
    <numFmt numFmtId="172" formatCode="d\.m"/>
    <numFmt numFmtId="173" formatCode="0.0000"/>
    <numFmt numFmtId="174" formatCode="0.000%"/>
    <numFmt numFmtId="175" formatCode="#,##0.00"/>
    <numFmt numFmtId="176" formatCode="* #,##0.00\ ;* \(#,##0.00\);* \-#\ ;@\ "/>
    <numFmt numFmtId="177" formatCode="* #,##0.0000\ ;* \(#,##0.0000\);* \-#.00\ ;@\ "/>
    <numFmt numFmtId="178" formatCode="#,##0.0000"/>
    <numFmt numFmtId="179" formatCode="#,##0.00_);[RED]\(#,##0.00\)"/>
  </numFmts>
  <fonts count="1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0000FF"/>
      <name val="Arial"/>
      <family val="0"/>
      <charset val="1"/>
    </font>
    <font>
      <sz val="8"/>
      <color rgb="FF000000"/>
      <name val="Arial"/>
      <family val="0"/>
      <charset val="1"/>
    </font>
    <font>
      <sz val="8"/>
      <color rgb="FF0000FF"/>
      <name val="Arial"/>
      <family val="0"/>
      <charset val="1"/>
    </font>
    <font>
      <b val="true"/>
      <sz val="8"/>
      <color rgb="FFFF0000"/>
      <name val="Arial"/>
      <family val="0"/>
      <charset val="1"/>
    </font>
    <font>
      <b val="true"/>
      <sz val="9"/>
      <color rgb="FFFF0000"/>
      <name val="Arial"/>
      <family val="0"/>
      <charset val="1"/>
    </font>
    <font>
      <sz val="8"/>
      <color rgb="FFFF0000"/>
      <name val="Arial"/>
      <family val="0"/>
      <charset val="1"/>
    </font>
    <font>
      <strike val="true"/>
      <sz val="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B7B7B7"/>
        <bgColor rgb="FFCCCC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  <fill>
      <patternFill patternType="solid">
        <fgColor rgb="FFEFEFEF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F6B26B"/>
        <bgColor rgb="FFF9CB9C"/>
      </patternFill>
    </fill>
    <fill>
      <patternFill patternType="solid">
        <fgColor rgb="FFB6D7A8"/>
        <bgColor rgb="FFCCCCCC"/>
      </patternFill>
    </fill>
    <fill>
      <patternFill patternType="solid">
        <fgColor rgb="FFD9EAD3"/>
        <bgColor rgb="FFD9D9D9"/>
      </patternFill>
    </fill>
    <fill>
      <patternFill patternType="solid">
        <fgColor rgb="FFF9CB9C"/>
        <bgColor rgb="FFF6B26B"/>
      </patternFill>
    </fill>
    <fill>
      <patternFill patternType="solid">
        <fgColor rgb="FF93C47D"/>
        <bgColor rgb="FFB6D7A8"/>
      </patternFill>
    </fill>
    <fill>
      <patternFill patternType="solid">
        <fgColor rgb="FFFCE5CD"/>
        <bgColor rgb="FFEFEFEF"/>
      </patternFill>
    </fill>
    <fill>
      <patternFill patternType="solid">
        <fgColor rgb="FFF3F3F3"/>
        <bgColor rgb="FFEFEFE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9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1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6" fillId="8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6" fillId="8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1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9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11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1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7" fillId="1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1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1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9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7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9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5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9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1" fontId="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1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1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1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1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2" fillId="1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1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1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1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2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1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8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b val="1"/>
        <color rgb="FFFF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3F3F3"/>
      <rgbColor rgb="FFEFEFE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9EAD3"/>
      <rgbColor rgb="FFFCE5CD"/>
      <rgbColor rgb="FFB6D7A8"/>
      <rgbColor rgb="FFF6B26B"/>
      <rgbColor rgb="FFCC99FF"/>
      <rgbColor rgb="FFF9CB9C"/>
      <rgbColor rgb="FF3366FF"/>
      <rgbColor rgb="FF33CCCC"/>
      <rgbColor rgb="FF99CC00"/>
      <rgbColor rgb="FFFFCC00"/>
      <rgbColor rgb="FFFF9900"/>
      <rgbColor rgb="FFFF6600"/>
      <rgbColor rgb="FF666699"/>
      <rgbColor rgb="FF93C47D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5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0" width="5.86"/>
    <col collapsed="false" customWidth="true" hidden="false" outlineLevel="0" max="3" min="3" style="0" width="25.86"/>
    <col collapsed="false" customWidth="true" hidden="false" outlineLevel="0" max="4" min="4" style="0" width="15.57"/>
    <col collapsed="false" customWidth="true" hidden="false" outlineLevel="0" max="5" min="5" style="0" width="7.41"/>
    <col collapsed="false" customWidth="true" hidden="false" outlineLevel="0" max="6" min="6" style="0" width="31.57"/>
    <col collapsed="false" customWidth="true" hidden="false" outlineLevel="0" max="7" min="7" style="0" width="21.57"/>
    <col collapsed="false" customWidth="true" hidden="false" outlineLevel="0" max="8" min="8" style="0" width="19.71"/>
    <col collapsed="false" customWidth="true" hidden="false" outlineLevel="0" max="9" min="9" style="0" width="1.58"/>
  </cols>
  <sheetData>
    <row r="1" customFormat="false" ht="8.25" hidden="false" customHeight="true" outlineLevel="0" collapsed="false">
      <c r="A1" s="1"/>
      <c r="B1" s="1"/>
      <c r="C1" s="1"/>
      <c r="D1" s="1"/>
      <c r="E1" s="1"/>
      <c r="F1" s="1"/>
      <c r="G1" s="1"/>
      <c r="H1" s="2"/>
      <c r="I1" s="1"/>
    </row>
    <row r="2" customFormat="false" ht="15.75" hidden="false" customHeight="false" outlineLevel="0" collapsed="false">
      <c r="A2" s="1"/>
      <c r="B2" s="3" t="s">
        <v>0</v>
      </c>
      <c r="C2" s="3"/>
      <c r="D2" s="3"/>
      <c r="E2" s="3"/>
      <c r="F2" s="3"/>
      <c r="G2" s="3"/>
      <c r="H2" s="2"/>
      <c r="I2" s="1"/>
    </row>
    <row r="3" customFormat="false" ht="15.75" hidden="false" customHeight="false" outlineLevel="0" collapsed="false">
      <c r="A3" s="1"/>
      <c r="B3" s="4" t="s">
        <v>1</v>
      </c>
      <c r="C3" s="4"/>
      <c r="D3" s="4"/>
      <c r="E3" s="4"/>
      <c r="F3" s="4"/>
      <c r="G3" s="4"/>
      <c r="H3" s="2"/>
      <c r="I3" s="1"/>
    </row>
    <row r="4" customFormat="false" ht="15.75" hidden="false" customHeight="false" outlineLevel="0" collapsed="false">
      <c r="A4" s="1"/>
      <c r="B4" s="5" t="s">
        <v>2</v>
      </c>
      <c r="C4" s="5"/>
      <c r="D4" s="5"/>
      <c r="E4" s="5"/>
      <c r="F4" s="5"/>
      <c r="G4" s="5"/>
      <c r="H4" s="2"/>
      <c r="I4" s="1"/>
    </row>
    <row r="5" customFormat="false" ht="15.75" hidden="false" customHeight="false" outlineLevel="0" collapsed="false">
      <c r="A5" s="1"/>
      <c r="B5" s="6" t="s">
        <v>3</v>
      </c>
      <c r="C5" s="6"/>
      <c r="D5" s="6"/>
      <c r="E5" s="6"/>
      <c r="F5" s="6"/>
      <c r="G5" s="6"/>
      <c r="H5" s="2"/>
      <c r="I5" s="1"/>
    </row>
    <row r="6" customFormat="false" ht="15.75" hidden="false" customHeight="false" outlineLevel="0" collapsed="false">
      <c r="A6" s="1"/>
      <c r="B6" s="7" t="s">
        <v>4</v>
      </c>
      <c r="C6" s="7"/>
      <c r="D6" s="7"/>
      <c r="E6" s="7"/>
      <c r="F6" s="7" t="s">
        <v>5</v>
      </c>
      <c r="G6" s="7"/>
      <c r="H6" s="2"/>
      <c r="I6" s="1"/>
    </row>
    <row r="7" customFormat="false" ht="15.75" hidden="false" customHeight="false" outlineLevel="0" collapsed="false">
      <c r="A7" s="1"/>
      <c r="B7" s="8" t="s">
        <v>6</v>
      </c>
      <c r="C7" s="8"/>
      <c r="D7" s="8"/>
      <c r="E7" s="8"/>
      <c r="F7" s="8"/>
      <c r="G7" s="8"/>
      <c r="H7" s="2"/>
      <c r="I7" s="1"/>
    </row>
    <row r="8" customFormat="false" ht="15.75" hidden="false" customHeight="false" outlineLevel="0" collapsed="false">
      <c r="A8" s="1"/>
      <c r="B8" s="9" t="s">
        <v>7</v>
      </c>
      <c r="C8" s="9"/>
      <c r="D8" s="9"/>
      <c r="E8" s="9"/>
      <c r="F8" s="9"/>
      <c r="G8" s="9"/>
      <c r="H8" s="2"/>
      <c r="I8" s="1"/>
    </row>
    <row r="9" customFormat="false" ht="15.75" hidden="false" customHeight="false" outlineLevel="0" collapsed="false">
      <c r="A9" s="1"/>
      <c r="B9" s="8" t="s">
        <v>8</v>
      </c>
      <c r="C9" s="8"/>
      <c r="D9" s="8"/>
      <c r="E9" s="8"/>
      <c r="F9" s="8"/>
      <c r="G9" s="8"/>
      <c r="H9" s="2"/>
      <c r="I9" s="1"/>
    </row>
    <row r="10" customFormat="false" ht="15.75" hidden="false" customHeight="false" outlineLevel="0" collapsed="false">
      <c r="A10" s="1"/>
      <c r="B10" s="9" t="s">
        <v>9</v>
      </c>
      <c r="C10" s="9"/>
      <c r="D10" s="9" t="s">
        <v>10</v>
      </c>
      <c r="E10" s="9"/>
      <c r="F10" s="9"/>
      <c r="G10" s="10" t="s">
        <v>11</v>
      </c>
      <c r="H10" s="2"/>
      <c r="I10" s="1"/>
    </row>
    <row r="11" customFormat="false" ht="15.75" hidden="false" customHeight="false" outlineLevel="0" collapsed="false">
      <c r="A11" s="1"/>
      <c r="B11" s="8" t="s">
        <v>12</v>
      </c>
      <c r="C11" s="8"/>
      <c r="D11" s="8" t="s">
        <v>13</v>
      </c>
      <c r="E11" s="8"/>
      <c r="F11" s="8" t="s">
        <v>14</v>
      </c>
      <c r="G11" s="8"/>
      <c r="H11" s="2"/>
      <c r="I11" s="1"/>
    </row>
    <row r="12" customFormat="false" ht="15.75" hidden="false" customHeight="false" outlineLevel="0" collapsed="false">
      <c r="A12" s="11"/>
      <c r="B12" s="12" t="str">
        <f aca="false">CONCATENATE(MID(D10,8,200)," /",MID(G10,8,200),", ",TEXT($G$15,"DD")," de ",TEXT($G$15,"MMMM")," de ",TEXT($G$15,"YYYY"),".")</f>
        <v> FLORIANÓPOLIS / SC, 27 de agosto de 2021.</v>
      </c>
      <c r="C12" s="12"/>
      <c r="D12" s="12"/>
      <c r="E12" s="12"/>
      <c r="F12" s="13" t="s">
        <v>15</v>
      </c>
      <c r="G12" s="13"/>
      <c r="H12" s="14"/>
      <c r="I12" s="11"/>
    </row>
    <row r="13" customFormat="false" ht="15.75" hidden="false" customHeight="false" outlineLevel="0" collapsed="false">
      <c r="A13" s="1"/>
      <c r="B13" s="1"/>
      <c r="C13" s="1"/>
      <c r="D13" s="1"/>
      <c r="E13" s="1"/>
      <c r="F13" s="1"/>
      <c r="G13" s="1"/>
      <c r="H13" s="2"/>
      <c r="I13" s="1"/>
    </row>
    <row r="14" customFormat="false" ht="15.75" hidden="false" customHeight="false" outlineLevel="0" collapsed="false">
      <c r="A14" s="1"/>
      <c r="B14" s="4" t="s">
        <v>16</v>
      </c>
      <c r="C14" s="4"/>
      <c r="D14" s="4"/>
      <c r="E14" s="4"/>
      <c r="F14" s="4"/>
      <c r="G14" s="4"/>
      <c r="H14" s="2"/>
      <c r="I14" s="1"/>
    </row>
    <row r="15" customFormat="false" ht="15.75" hidden="false" customHeight="false" outlineLevel="0" collapsed="false">
      <c r="A15" s="1"/>
      <c r="B15" s="15" t="s">
        <v>17</v>
      </c>
      <c r="C15" s="16" t="s">
        <v>18</v>
      </c>
      <c r="D15" s="16"/>
      <c r="E15" s="16"/>
      <c r="F15" s="16"/>
      <c r="G15" s="17" t="n">
        <f aca="true">TODAY()</f>
        <v>44435</v>
      </c>
      <c r="H15" s="2"/>
      <c r="I15" s="1"/>
    </row>
    <row r="16" customFormat="false" ht="15.75" hidden="false" customHeight="false" outlineLevel="0" collapsed="false">
      <c r="A16" s="1"/>
      <c r="B16" s="18" t="s">
        <v>19</v>
      </c>
      <c r="C16" s="19" t="s">
        <v>20</v>
      </c>
      <c r="D16" s="19"/>
      <c r="E16" s="19"/>
      <c r="F16" s="19"/>
      <c r="G16" s="20" t="s">
        <v>21</v>
      </c>
      <c r="H16" s="2"/>
      <c r="I16" s="1"/>
    </row>
    <row r="17" customFormat="false" ht="15.75" hidden="false" customHeight="false" outlineLevel="0" collapsed="false">
      <c r="A17" s="1"/>
      <c r="B17" s="15" t="s">
        <v>22</v>
      </c>
      <c r="C17" s="16" t="s">
        <v>23</v>
      </c>
      <c r="D17" s="16"/>
      <c r="E17" s="16"/>
      <c r="F17" s="16"/>
      <c r="G17" s="21" t="s">
        <v>24</v>
      </c>
      <c r="H17" s="2"/>
      <c r="I17" s="1"/>
    </row>
    <row r="18" customFormat="false" ht="15.75" hidden="false" customHeight="false" outlineLevel="0" collapsed="false">
      <c r="A18" s="1"/>
      <c r="B18" s="18" t="s">
        <v>25</v>
      </c>
      <c r="C18" s="19" t="s">
        <v>26</v>
      </c>
      <c r="D18" s="19"/>
      <c r="E18" s="19"/>
      <c r="F18" s="19"/>
      <c r="G18" s="20" t="n">
        <v>12</v>
      </c>
      <c r="H18" s="2"/>
      <c r="I18" s="1"/>
    </row>
    <row r="19" customFormat="false" ht="15.75" hidden="false" customHeight="false" outlineLevel="0" collapsed="false">
      <c r="A19" s="1"/>
      <c r="B19" s="1"/>
      <c r="C19" s="1"/>
      <c r="D19" s="1"/>
      <c r="E19" s="1"/>
      <c r="F19" s="1"/>
      <c r="G19" s="1"/>
      <c r="H19" s="2"/>
      <c r="I19" s="1"/>
    </row>
    <row r="20" customFormat="false" ht="15.75" hidden="false" customHeight="false" outlineLevel="0" collapsed="false">
      <c r="A20" s="1"/>
      <c r="B20" s="4" t="s">
        <v>27</v>
      </c>
      <c r="C20" s="4"/>
      <c r="D20" s="4"/>
      <c r="E20" s="4"/>
      <c r="F20" s="4"/>
      <c r="G20" s="4"/>
      <c r="H20" s="2"/>
      <c r="I20" s="1"/>
    </row>
    <row r="21" customFormat="false" ht="31.5" hidden="false" customHeight="true" outlineLevel="0" collapsed="false">
      <c r="A21" s="1"/>
      <c r="B21" s="5" t="s">
        <v>28</v>
      </c>
      <c r="C21" s="5"/>
      <c r="D21" s="22" t="s">
        <v>29</v>
      </c>
      <c r="E21" s="22"/>
      <c r="F21" s="23" t="s">
        <v>30</v>
      </c>
      <c r="G21" s="24" t="s">
        <v>31</v>
      </c>
      <c r="H21" s="2"/>
      <c r="I21" s="1"/>
    </row>
    <row r="22" customFormat="false" ht="47.25" hidden="false" customHeight="true" outlineLevel="0" collapsed="false">
      <c r="A22" s="25"/>
      <c r="B22" s="26" t="s">
        <v>32</v>
      </c>
      <c r="C22" s="26"/>
      <c r="D22" s="26" t="n">
        <v>1</v>
      </c>
      <c r="E22" s="26"/>
      <c r="F22" s="21" t="s">
        <v>33</v>
      </c>
      <c r="G22" s="21" t="n">
        <v>1</v>
      </c>
      <c r="H22" s="1"/>
      <c r="I22" s="1"/>
    </row>
    <row r="23" customFormat="false" ht="15.75" hidden="false" customHeight="false" outlineLevel="0" collapsed="false">
      <c r="A23" s="1"/>
      <c r="B23" s="1"/>
      <c r="C23" s="1"/>
      <c r="D23" s="1"/>
      <c r="E23" s="1"/>
      <c r="F23" s="1"/>
      <c r="G23" s="1"/>
      <c r="H23" s="2"/>
      <c r="I23" s="1"/>
    </row>
    <row r="24" customFormat="false" ht="15.75" hidden="false" customHeight="false" outlineLevel="0" collapsed="false">
      <c r="A24" s="1"/>
      <c r="B24" s="4" t="s">
        <v>34</v>
      </c>
      <c r="C24" s="4"/>
      <c r="D24" s="4"/>
      <c r="E24" s="4"/>
      <c r="F24" s="4"/>
      <c r="G24" s="4"/>
      <c r="H24" s="2"/>
      <c r="I24" s="1"/>
    </row>
    <row r="25" customFormat="false" ht="15.75" hidden="false" customHeight="false" outlineLevel="0" collapsed="false">
      <c r="A25" s="1"/>
      <c r="B25" s="5" t="s">
        <v>35</v>
      </c>
      <c r="C25" s="5"/>
      <c r="D25" s="5"/>
      <c r="E25" s="5"/>
      <c r="F25" s="5"/>
      <c r="G25" s="5"/>
      <c r="H25" s="2"/>
      <c r="I25" s="1"/>
    </row>
    <row r="26" customFormat="false" ht="15.75" hidden="false" customHeight="false" outlineLevel="0" collapsed="false">
      <c r="A26" s="1"/>
      <c r="B26" s="4" t="s">
        <v>36</v>
      </c>
      <c r="C26" s="4"/>
      <c r="D26" s="4"/>
      <c r="E26" s="4"/>
      <c r="F26" s="4"/>
      <c r="G26" s="4"/>
      <c r="H26" s="2"/>
      <c r="I26" s="1"/>
    </row>
    <row r="27" customFormat="false" ht="15.75" hidden="false" customHeight="false" outlineLevel="0" collapsed="false">
      <c r="A27" s="1"/>
      <c r="B27" s="15" t="s">
        <v>17</v>
      </c>
      <c r="C27" s="16" t="s">
        <v>37</v>
      </c>
      <c r="D27" s="16"/>
      <c r="E27" s="16"/>
      <c r="F27" s="16"/>
      <c r="G27" s="21" t="s">
        <v>38</v>
      </c>
      <c r="H27" s="2"/>
      <c r="I27" s="1"/>
    </row>
    <row r="28" customFormat="false" ht="15.75" hidden="false" customHeight="false" outlineLevel="0" collapsed="false">
      <c r="A28" s="1"/>
      <c r="B28" s="18" t="s">
        <v>19</v>
      </c>
      <c r="C28" s="19" t="s">
        <v>39</v>
      </c>
      <c r="D28" s="19"/>
      <c r="E28" s="19"/>
      <c r="F28" s="19"/>
      <c r="G28" s="20" t="s">
        <v>40</v>
      </c>
      <c r="H28" s="2"/>
      <c r="I28" s="1"/>
    </row>
    <row r="29" customFormat="false" ht="15.75" hidden="false" customHeight="false" outlineLevel="0" collapsed="false">
      <c r="A29" s="1"/>
      <c r="B29" s="15" t="s">
        <v>22</v>
      </c>
      <c r="C29" s="16" t="s">
        <v>41</v>
      </c>
      <c r="D29" s="16"/>
      <c r="E29" s="16"/>
      <c r="F29" s="16"/>
      <c r="G29" s="27"/>
      <c r="H29" s="1"/>
      <c r="I29" s="1"/>
    </row>
    <row r="30" customFormat="false" ht="15.75" hidden="false" customHeight="false" outlineLevel="0" collapsed="false">
      <c r="A30" s="1"/>
      <c r="B30" s="18" t="s">
        <v>25</v>
      </c>
      <c r="C30" s="19" t="s">
        <v>42</v>
      </c>
      <c r="D30" s="19"/>
      <c r="E30" s="19"/>
      <c r="F30" s="19"/>
      <c r="G30" s="28" t="s">
        <v>38</v>
      </c>
      <c r="H30" s="2"/>
      <c r="I30" s="1"/>
    </row>
    <row r="31" customFormat="false" ht="15.75" hidden="false" customHeight="false" outlineLevel="0" collapsed="false">
      <c r="A31" s="1"/>
      <c r="B31" s="15" t="s">
        <v>43</v>
      </c>
      <c r="C31" s="16" t="s">
        <v>44</v>
      </c>
      <c r="D31" s="16"/>
      <c r="E31" s="16"/>
      <c r="F31" s="16"/>
      <c r="G31" s="29" t="s">
        <v>45</v>
      </c>
      <c r="H31" s="2"/>
      <c r="I31" s="1"/>
    </row>
    <row r="32" customFormat="false" ht="15.75" hidden="false" customHeight="false" outlineLevel="0" collapsed="false">
      <c r="A32" s="1"/>
      <c r="B32" s="18" t="s">
        <v>46</v>
      </c>
      <c r="C32" s="19" t="s">
        <v>47</v>
      </c>
      <c r="D32" s="19"/>
      <c r="E32" s="19"/>
      <c r="F32" s="19"/>
      <c r="G32" s="30" t="n">
        <v>21.01</v>
      </c>
      <c r="H32" s="1"/>
      <c r="I32" s="31"/>
    </row>
    <row r="33" customFormat="false" ht="15.75" hidden="false" customHeight="false" outlineLevel="0" collapsed="false">
      <c r="A33" s="1"/>
      <c r="B33" s="15" t="s">
        <v>48</v>
      </c>
      <c r="C33" s="16" t="s">
        <v>49</v>
      </c>
      <c r="D33" s="16"/>
      <c r="E33" s="16"/>
      <c r="F33" s="16"/>
      <c r="G33" s="21" t="s">
        <v>50</v>
      </c>
      <c r="H33" s="2"/>
      <c r="I33" s="1"/>
    </row>
    <row r="34" customFormat="false" ht="15.75" hidden="false" customHeight="false" outlineLevel="0" collapsed="false">
      <c r="A34" s="1"/>
      <c r="B34" s="1"/>
      <c r="C34" s="1"/>
      <c r="D34" s="1"/>
      <c r="E34" s="1"/>
      <c r="F34" s="1"/>
      <c r="G34" s="1"/>
      <c r="H34" s="2"/>
      <c r="I34" s="1"/>
    </row>
    <row r="35" customFormat="false" ht="15.75" hidden="false" customHeight="false" outlineLevel="0" collapsed="false">
      <c r="A35" s="1"/>
      <c r="B35" s="32" t="s">
        <v>51</v>
      </c>
      <c r="C35" s="32"/>
      <c r="D35" s="32"/>
      <c r="E35" s="32"/>
      <c r="F35" s="32"/>
      <c r="G35" s="32"/>
      <c r="H35" s="32"/>
      <c r="I35" s="1"/>
    </row>
    <row r="36" customFormat="false" ht="15.75" hidden="false" customHeight="false" outlineLevel="0" collapsed="false">
      <c r="A36" s="1"/>
      <c r="B36" s="33" t="n">
        <v>1</v>
      </c>
      <c r="C36" s="34" t="s">
        <v>52</v>
      </c>
      <c r="D36" s="34"/>
      <c r="E36" s="34"/>
      <c r="F36" s="34"/>
      <c r="G36" s="35" t="s">
        <v>53</v>
      </c>
      <c r="H36" s="36" t="s">
        <v>54</v>
      </c>
      <c r="I36" s="1"/>
    </row>
    <row r="37" customFormat="false" ht="15.75" hidden="false" customHeight="false" outlineLevel="0" collapsed="false">
      <c r="A37" s="1"/>
      <c r="B37" s="37" t="s">
        <v>17</v>
      </c>
      <c r="C37" s="38" t="s">
        <v>55</v>
      </c>
      <c r="D37" s="38"/>
      <c r="E37" s="38"/>
      <c r="F37" s="38"/>
      <c r="G37" s="39" t="n">
        <v>1</v>
      </c>
      <c r="H37" s="40" t="n">
        <f aca="false">IF($G$29&lt;&gt;"",G29,0)</f>
        <v>0</v>
      </c>
      <c r="I37" s="1"/>
    </row>
    <row r="38" customFormat="false" ht="15.75" hidden="false" customHeight="false" outlineLevel="0" collapsed="false">
      <c r="A38" s="1"/>
      <c r="B38" s="41" t="s">
        <v>19</v>
      </c>
      <c r="C38" s="42" t="s">
        <v>56</v>
      </c>
      <c r="D38" s="43" t="s">
        <v>57</v>
      </c>
      <c r="E38" s="19"/>
      <c r="F38" s="19"/>
      <c r="G38" s="44" t="n">
        <f aca="false">IF(D38="SIM",30%,0%)</f>
        <v>0</v>
      </c>
      <c r="H38" s="31" t="n">
        <f aca="false">ROUND($H$37*$G$38,2)</f>
        <v>0</v>
      </c>
      <c r="I38" s="1"/>
    </row>
    <row r="39" customFormat="false" ht="15.75" hidden="false" customHeight="false" outlineLevel="0" collapsed="false">
      <c r="A39" s="1"/>
      <c r="B39" s="37" t="s">
        <v>22</v>
      </c>
      <c r="C39" s="45" t="s">
        <v>58</v>
      </c>
      <c r="D39" s="46" t="s">
        <v>59</v>
      </c>
      <c r="E39" s="38"/>
      <c r="F39" s="38"/>
      <c r="G39" s="39" t="e">
        <f aca="false">ifs(D38="SIM",0%,D39="MÁXIMO",40%,D39="MÉDIO",20%,D39="MÍNIMO",10%,D39="NÃO",0%)</f>
        <v>#NAME?</v>
      </c>
      <c r="H39" s="40" t="n">
        <f aca="false">IF($G$29&lt;&gt;"",ROUND($G$39*SAL_MINIMO,2),0)</f>
        <v>0</v>
      </c>
      <c r="I39" s="1"/>
    </row>
    <row r="40" customFormat="false" ht="15.75" hidden="false" customHeight="false" outlineLevel="0" collapsed="false">
      <c r="A40" s="1"/>
      <c r="B40" s="41" t="s">
        <v>25</v>
      </c>
      <c r="C40" s="42" t="s">
        <v>60</v>
      </c>
      <c r="D40" s="43" t="s">
        <v>57</v>
      </c>
      <c r="E40" s="19"/>
      <c r="F40" s="19"/>
      <c r="G40" s="44" t="n">
        <f aca="false">IF(D40="SIM",20%,0%)</f>
        <v>0</v>
      </c>
      <c r="H40" s="31" t="n">
        <f aca="false">ROUND(IF($D$40="SIM",(8*($G$32))*((($H$37+$H$38)/220)*$G$40),0),2)</f>
        <v>0</v>
      </c>
      <c r="I40" s="1"/>
    </row>
    <row r="41" customFormat="false" ht="15.75" hidden="false" customHeight="false" outlineLevel="0" collapsed="false">
      <c r="A41" s="1"/>
      <c r="B41" s="37" t="s">
        <v>43</v>
      </c>
      <c r="C41" s="38" t="s">
        <v>61</v>
      </c>
      <c r="D41" s="38"/>
      <c r="E41" s="38"/>
      <c r="F41" s="38"/>
      <c r="G41" s="47" t="s">
        <v>62</v>
      </c>
      <c r="H41" s="40" t="n">
        <f aca="false">ROUND(IF($D$40="SIM",(1*($G$32))*((($H$37+$H$38)/220)*120%),0),2)</f>
        <v>0</v>
      </c>
      <c r="I41" s="1"/>
    </row>
    <row r="42" customFormat="false" ht="15.75" hidden="false" customHeight="false" outlineLevel="0" collapsed="false">
      <c r="A42" s="1"/>
      <c r="B42" s="41" t="s">
        <v>46</v>
      </c>
      <c r="C42" s="19" t="s">
        <v>63</v>
      </c>
      <c r="D42" s="19"/>
      <c r="E42" s="19"/>
      <c r="F42" s="19"/>
      <c r="G42" s="18" t="s">
        <v>62</v>
      </c>
      <c r="H42" s="31" t="n">
        <v>0</v>
      </c>
      <c r="I42" s="1"/>
    </row>
    <row r="43" customFormat="false" ht="15.75" hidden="false" customHeight="false" outlineLevel="0" collapsed="false">
      <c r="A43" s="1"/>
      <c r="B43" s="48" t="s">
        <v>64</v>
      </c>
      <c r="C43" s="48"/>
      <c r="D43" s="48"/>
      <c r="E43" s="48"/>
      <c r="F43" s="48"/>
      <c r="G43" s="48"/>
      <c r="H43" s="49" t="n">
        <f aca="false">SUM($H$37:$H$42)</f>
        <v>0</v>
      </c>
      <c r="I43" s="1"/>
    </row>
    <row r="44" customFormat="false" ht="15.75" hidden="false" customHeight="false" outlineLevel="0" collapsed="false">
      <c r="A44" s="1"/>
      <c r="B44" s="1"/>
      <c r="C44" s="1"/>
      <c r="D44" s="1"/>
      <c r="E44" s="1"/>
      <c r="F44" s="1"/>
      <c r="G44" s="1"/>
      <c r="H44" s="2"/>
      <c r="I44" s="1"/>
    </row>
    <row r="45" customFormat="false" ht="15.75" hidden="false" customHeight="false" outlineLevel="0" collapsed="false">
      <c r="A45" s="1"/>
      <c r="B45" s="32" t="s">
        <v>65</v>
      </c>
      <c r="C45" s="32"/>
      <c r="D45" s="32"/>
      <c r="E45" s="32"/>
      <c r="F45" s="32"/>
      <c r="G45" s="32"/>
      <c r="H45" s="32"/>
      <c r="I45" s="1"/>
    </row>
    <row r="46" customFormat="false" ht="15.75" hidden="false" customHeight="false" outlineLevel="0" collapsed="false">
      <c r="A46" s="1"/>
      <c r="B46" s="50" t="s">
        <v>66</v>
      </c>
      <c r="C46" s="50"/>
      <c r="D46" s="50"/>
      <c r="E46" s="50"/>
      <c r="F46" s="50"/>
      <c r="G46" s="50"/>
      <c r="H46" s="50"/>
      <c r="I46" s="1"/>
    </row>
    <row r="47" customFormat="false" ht="15.75" hidden="false" customHeight="false" outlineLevel="0" collapsed="false">
      <c r="A47" s="1"/>
      <c r="B47" s="51" t="n">
        <v>44198</v>
      </c>
      <c r="C47" s="34" t="s">
        <v>52</v>
      </c>
      <c r="D47" s="34"/>
      <c r="E47" s="34"/>
      <c r="F47" s="34"/>
      <c r="G47" s="35" t="s">
        <v>53</v>
      </c>
      <c r="H47" s="36" t="s">
        <v>54</v>
      </c>
      <c r="I47" s="1"/>
    </row>
    <row r="48" customFormat="false" ht="15.75" hidden="false" customHeight="false" outlineLevel="0" collapsed="false">
      <c r="A48" s="1"/>
      <c r="B48" s="37" t="s">
        <v>17</v>
      </c>
      <c r="C48" s="38" t="s">
        <v>67</v>
      </c>
      <c r="D48" s="38"/>
      <c r="E48" s="38"/>
      <c r="F48" s="38"/>
      <c r="G48" s="39" t="n">
        <v>0.0893</v>
      </c>
      <c r="H48" s="40" t="n">
        <f aca="false">ROUND($H$43*$G$48,2)</f>
        <v>0</v>
      </c>
      <c r="I48" s="1"/>
    </row>
    <row r="49" customFormat="false" ht="15.75" hidden="false" customHeight="false" outlineLevel="0" collapsed="false">
      <c r="A49" s="1"/>
      <c r="B49" s="41" t="s">
        <v>19</v>
      </c>
      <c r="C49" s="19" t="s">
        <v>68</v>
      </c>
      <c r="D49" s="19"/>
      <c r="E49" s="19"/>
      <c r="F49" s="19"/>
      <c r="G49" s="44" t="n">
        <f aca="false">8.93%+2.98%</f>
        <v>0.1191</v>
      </c>
      <c r="H49" s="31" t="n">
        <f aca="false">ROUND($H$43*$G$49,2)</f>
        <v>0</v>
      </c>
      <c r="I49" s="1"/>
    </row>
    <row r="50" customFormat="false" ht="15.75" hidden="false" customHeight="false" outlineLevel="0" collapsed="false">
      <c r="A50" s="1"/>
      <c r="B50" s="52" t="s">
        <v>69</v>
      </c>
      <c r="C50" s="52"/>
      <c r="D50" s="52"/>
      <c r="E50" s="52"/>
      <c r="F50" s="52"/>
      <c r="G50" s="53" t="n">
        <f aca="false">SUM($G$48:$G$49)</f>
        <v>0.2084</v>
      </c>
      <c r="H50" s="54" t="n">
        <f aca="false">SUM($H$48:$H$49)</f>
        <v>0</v>
      </c>
      <c r="I50" s="1"/>
    </row>
    <row r="51" customFormat="false" ht="15.75" hidden="false" customHeight="false" outlineLevel="0" collapsed="false">
      <c r="A51" s="1"/>
      <c r="B51" s="1"/>
      <c r="C51" s="1"/>
      <c r="D51" s="1"/>
      <c r="E51" s="1"/>
      <c r="F51" s="1"/>
      <c r="G51" s="1"/>
      <c r="H51" s="2"/>
      <c r="I51" s="1"/>
    </row>
    <row r="52" customFormat="false" ht="15.75" hidden="false" customHeight="false" outlineLevel="0" collapsed="false">
      <c r="A52" s="1"/>
      <c r="B52" s="50" t="s">
        <v>70</v>
      </c>
      <c r="C52" s="50"/>
      <c r="D52" s="50"/>
      <c r="E52" s="50"/>
      <c r="F52" s="50"/>
      <c r="G52" s="50"/>
      <c r="H52" s="50"/>
      <c r="I52" s="1"/>
    </row>
    <row r="53" customFormat="false" ht="15.75" hidden="false" customHeight="false" outlineLevel="0" collapsed="false">
      <c r="A53" s="1"/>
      <c r="B53" s="51" t="n">
        <v>44229</v>
      </c>
      <c r="C53" s="34" t="s">
        <v>52</v>
      </c>
      <c r="D53" s="34"/>
      <c r="E53" s="34"/>
      <c r="F53" s="34"/>
      <c r="G53" s="35" t="s">
        <v>53</v>
      </c>
      <c r="H53" s="36" t="s">
        <v>54</v>
      </c>
      <c r="I53" s="1"/>
    </row>
    <row r="54" customFormat="false" ht="15.75" hidden="false" customHeight="false" outlineLevel="0" collapsed="false">
      <c r="A54" s="1"/>
      <c r="B54" s="37" t="s">
        <v>17</v>
      </c>
      <c r="C54" s="45" t="s">
        <v>71</v>
      </c>
      <c r="D54" s="55" t="s">
        <v>72</v>
      </c>
      <c r="E54" s="56" t="s">
        <v>57</v>
      </c>
      <c r="F54" s="45"/>
      <c r="G54" s="39" t="n">
        <f aca="false">IF(E54="SIM",0,20%)</f>
        <v>0.2</v>
      </c>
      <c r="H54" s="40" t="n">
        <f aca="false">ROUND(($H$43+$H$50)*$G$54,2)</f>
        <v>0</v>
      </c>
      <c r="I54" s="1"/>
    </row>
    <row r="55" customFormat="false" ht="15.75" hidden="false" customHeight="false" outlineLevel="0" collapsed="false">
      <c r="A55" s="1"/>
      <c r="B55" s="41" t="s">
        <v>19</v>
      </c>
      <c r="C55" s="19" t="s">
        <v>73</v>
      </c>
      <c r="D55" s="19"/>
      <c r="E55" s="19"/>
      <c r="F55" s="19"/>
      <c r="G55" s="44" t="n">
        <f aca="false">IF($F$129="SIMPLES NACIONAL",0,2.5%)</f>
        <v>0.025</v>
      </c>
      <c r="H55" s="31" t="n">
        <f aca="false">ROUND(($H$43+$H$50)*$G$55,2)</f>
        <v>0</v>
      </c>
      <c r="I55" s="1"/>
    </row>
    <row r="56" customFormat="false" ht="15.75" hidden="false" customHeight="false" outlineLevel="0" collapsed="false">
      <c r="A56" s="1"/>
      <c r="B56" s="57" t="s">
        <v>22</v>
      </c>
      <c r="C56" s="38" t="s">
        <v>74</v>
      </c>
      <c r="D56" s="58" t="s">
        <v>75</v>
      </c>
      <c r="E56" s="58"/>
      <c r="F56" s="58"/>
      <c r="G56" s="59" t="e">
        <f aca="false">(ifs($D$57="RAT = 1%",1%,$D$57="RAT = 2%",2%,$D$57="RAT = 3%",3%)*$F$57)</f>
        <v>#NAME?</v>
      </c>
      <c r="H56" s="60" t="e">
        <f aca="false">ROUND(($H$43+$H$50)*$G$56,2)</f>
        <v>#NAME?</v>
      </c>
      <c r="I56" s="1"/>
    </row>
    <row r="57" customFormat="false" ht="15.75" hidden="false" customHeight="false" outlineLevel="0" collapsed="false">
      <c r="A57" s="1"/>
      <c r="B57" s="57"/>
      <c r="C57" s="57"/>
      <c r="D57" s="61" t="s">
        <v>76</v>
      </c>
      <c r="E57" s="56" t="s">
        <v>77</v>
      </c>
      <c r="F57" s="62" t="n">
        <v>2</v>
      </c>
      <c r="G57" s="59"/>
      <c r="H57" s="59"/>
      <c r="I57" s="1"/>
    </row>
    <row r="58" customFormat="false" ht="15.75" hidden="false" customHeight="false" outlineLevel="0" collapsed="false">
      <c r="A58" s="1"/>
      <c r="B58" s="41" t="s">
        <v>25</v>
      </c>
      <c r="C58" s="19" t="s">
        <v>78</v>
      </c>
      <c r="D58" s="19"/>
      <c r="E58" s="19"/>
      <c r="F58" s="19"/>
      <c r="G58" s="44" t="n">
        <f aca="false">IF($F$129="SIMPLES NACIONAL",0,1.5%)</f>
        <v>0.015</v>
      </c>
      <c r="H58" s="31" t="n">
        <f aca="false">ROUND(($H$43+$H$50)*$G$58,2)</f>
        <v>0</v>
      </c>
      <c r="I58" s="1"/>
    </row>
    <row r="59" customFormat="false" ht="15.75" hidden="false" customHeight="false" outlineLevel="0" collapsed="false">
      <c r="A59" s="1"/>
      <c r="B59" s="37" t="s">
        <v>43</v>
      </c>
      <c r="C59" s="38" t="s">
        <v>79</v>
      </c>
      <c r="D59" s="38"/>
      <c r="E59" s="38"/>
      <c r="F59" s="38"/>
      <c r="G59" s="39" t="n">
        <f aca="false">IF($F$129="SIMPLES NACIONAL",0,1%)</f>
        <v>0.01</v>
      </c>
      <c r="H59" s="40" t="n">
        <f aca="false">ROUND(($H$43+$H$50)*$G$59,2)</f>
        <v>0</v>
      </c>
      <c r="I59" s="1"/>
    </row>
    <row r="60" customFormat="false" ht="15.75" hidden="false" customHeight="false" outlineLevel="0" collapsed="false">
      <c r="A60" s="1"/>
      <c r="B60" s="41" t="s">
        <v>46</v>
      </c>
      <c r="C60" s="19" t="s">
        <v>80</v>
      </c>
      <c r="D60" s="19"/>
      <c r="E60" s="19"/>
      <c r="F60" s="19"/>
      <c r="G60" s="44" t="n">
        <f aca="false">IF($F$129="SIMPLES NACIONAL",0,0.6%)</f>
        <v>0.006</v>
      </c>
      <c r="H60" s="31" t="n">
        <f aca="false">ROUND(($H$43+$H$50)*$G$60,2)</f>
        <v>0</v>
      </c>
      <c r="I60" s="1"/>
    </row>
    <row r="61" customFormat="false" ht="15.75" hidden="false" customHeight="false" outlineLevel="0" collapsed="false">
      <c r="A61" s="1"/>
      <c r="B61" s="37" t="s">
        <v>48</v>
      </c>
      <c r="C61" s="38" t="s">
        <v>81</v>
      </c>
      <c r="D61" s="38"/>
      <c r="E61" s="38"/>
      <c r="F61" s="38"/>
      <c r="G61" s="39" t="n">
        <f aca="false">IF($F$129="SIMPLES NACIONAL",0,0.2%)</f>
        <v>0.002</v>
      </c>
      <c r="H61" s="40" t="n">
        <f aca="false">ROUND(($H$43+$H$50)*$G$61,2)</f>
        <v>0</v>
      </c>
      <c r="I61" s="1"/>
    </row>
    <row r="62" customFormat="false" ht="15.75" hidden="false" customHeight="false" outlineLevel="0" collapsed="false">
      <c r="A62" s="1"/>
      <c r="B62" s="41" t="s">
        <v>82</v>
      </c>
      <c r="C62" s="19" t="s">
        <v>83</v>
      </c>
      <c r="D62" s="19"/>
      <c r="E62" s="19"/>
      <c r="F62" s="19"/>
      <c r="G62" s="44" t="n">
        <v>0.08</v>
      </c>
      <c r="H62" s="31" t="n">
        <f aca="false">ROUND(($H$43+$H$50)*$G$62,2)</f>
        <v>0</v>
      </c>
      <c r="I62" s="1"/>
    </row>
    <row r="63" customFormat="false" ht="15.75" hidden="false" customHeight="false" outlineLevel="0" collapsed="false">
      <c r="A63" s="1"/>
      <c r="B63" s="52" t="s">
        <v>69</v>
      </c>
      <c r="C63" s="52"/>
      <c r="D63" s="52"/>
      <c r="E63" s="52"/>
      <c r="F63" s="52"/>
      <c r="G63" s="53" t="e">
        <f aca="false">SUM($G$54:$G$62)</f>
        <v>#NAME?</v>
      </c>
      <c r="H63" s="54" t="e">
        <f aca="false">SUM(H54:H62)</f>
        <v>#NAME?</v>
      </c>
      <c r="I63" s="1"/>
    </row>
    <row r="64" customFormat="false" ht="15.75" hidden="false" customHeight="false" outlineLevel="0" collapsed="false">
      <c r="A64" s="1"/>
      <c r="B64" s="1"/>
      <c r="C64" s="1"/>
      <c r="D64" s="1"/>
      <c r="E64" s="1"/>
      <c r="F64" s="1"/>
      <c r="G64" s="1"/>
      <c r="H64" s="2"/>
      <c r="I64" s="1"/>
    </row>
    <row r="65" customFormat="false" ht="15.75" hidden="false" customHeight="false" outlineLevel="0" collapsed="false">
      <c r="A65" s="1"/>
      <c r="B65" s="50" t="s">
        <v>84</v>
      </c>
      <c r="C65" s="50"/>
      <c r="D65" s="50"/>
      <c r="E65" s="50"/>
      <c r="F65" s="50"/>
      <c r="G65" s="50"/>
      <c r="H65" s="50"/>
      <c r="I65" s="1"/>
    </row>
    <row r="66" customFormat="false" ht="15.75" hidden="false" customHeight="false" outlineLevel="0" collapsed="false">
      <c r="A66" s="1"/>
      <c r="B66" s="51" t="n">
        <v>44257</v>
      </c>
      <c r="C66" s="34" t="s">
        <v>52</v>
      </c>
      <c r="D66" s="34"/>
      <c r="E66" s="34"/>
      <c r="F66" s="34"/>
      <c r="G66" s="35" t="s">
        <v>85</v>
      </c>
      <c r="H66" s="36" t="s">
        <v>86</v>
      </c>
      <c r="I66" s="1"/>
    </row>
    <row r="67" customFormat="false" ht="15.75" hidden="false" customHeight="false" outlineLevel="0" collapsed="false">
      <c r="A67" s="1"/>
      <c r="B67" s="57" t="s">
        <v>17</v>
      </c>
      <c r="C67" s="45" t="s">
        <v>87</v>
      </c>
      <c r="D67" s="63" t="s">
        <v>88</v>
      </c>
      <c r="E67" s="63"/>
      <c r="F67" s="63"/>
      <c r="G67" s="64" t="n">
        <v>4.5</v>
      </c>
      <c r="H67" s="40" t="n">
        <f aca="false">IF($H$37&lt;&gt;0,ROUND($G$32*$G$67*2,2),0)</f>
        <v>0</v>
      </c>
      <c r="I67" s="1"/>
    </row>
    <row r="68" customFormat="false" ht="15.75" hidden="false" customHeight="false" outlineLevel="0" collapsed="false">
      <c r="A68" s="1"/>
      <c r="B68" s="57"/>
      <c r="C68" s="38" t="s">
        <v>89</v>
      </c>
      <c r="D68" s="38"/>
      <c r="E68" s="38"/>
      <c r="F68" s="38"/>
      <c r="G68" s="39" t="n">
        <v>0.06</v>
      </c>
      <c r="H68" s="40" t="n">
        <f aca="false">ROUND(-($H$37*$G$68),2)</f>
        <v>-0</v>
      </c>
      <c r="I68" s="1"/>
    </row>
    <row r="69" customFormat="false" ht="15.75" hidden="false" customHeight="false" outlineLevel="0" collapsed="false">
      <c r="A69" s="1"/>
      <c r="B69" s="41" t="s">
        <v>19</v>
      </c>
      <c r="C69" s="42" t="s">
        <v>90</v>
      </c>
      <c r="D69" s="65" t="s">
        <v>88</v>
      </c>
      <c r="E69" s="65"/>
      <c r="F69" s="65"/>
      <c r="G69" s="66" t="n">
        <v>0</v>
      </c>
      <c r="H69" s="31" t="n">
        <f aca="false">ROUND($G$32*$G$69,2)</f>
        <v>0</v>
      </c>
      <c r="I69" s="1"/>
    </row>
    <row r="70" customFormat="false" ht="15.75" hidden="false" customHeight="false" outlineLevel="0" collapsed="false">
      <c r="A70" s="1"/>
      <c r="B70" s="41"/>
      <c r="C70" s="19" t="s">
        <v>91</v>
      </c>
      <c r="D70" s="19"/>
      <c r="E70" s="19"/>
      <c r="F70" s="19"/>
      <c r="G70" s="44" t="n">
        <v>0.2</v>
      </c>
      <c r="H70" s="31" t="n">
        <f aca="false">-H69*G70</f>
        <v>-0</v>
      </c>
      <c r="I70" s="1"/>
    </row>
    <row r="71" customFormat="false" ht="15.75" hidden="false" customHeight="false" outlineLevel="0" collapsed="false">
      <c r="A71" s="1"/>
      <c r="B71" s="37" t="s">
        <v>22</v>
      </c>
      <c r="C71" s="38" t="s">
        <v>92</v>
      </c>
      <c r="D71" s="38"/>
      <c r="E71" s="38"/>
      <c r="F71" s="38"/>
      <c r="G71" s="47" t="s">
        <v>62</v>
      </c>
      <c r="H71" s="40" t="n">
        <v>0</v>
      </c>
      <c r="I71" s="1"/>
    </row>
    <row r="72" customFormat="false" ht="15.75" hidden="false" customHeight="false" outlineLevel="0" collapsed="false">
      <c r="A72" s="1"/>
      <c r="B72" s="41" t="s">
        <v>25</v>
      </c>
      <c r="C72" s="19" t="s">
        <v>93</v>
      </c>
      <c r="D72" s="19"/>
      <c r="E72" s="19"/>
      <c r="F72" s="19"/>
      <c r="G72" s="18" t="s">
        <v>62</v>
      </c>
      <c r="H72" s="31" t="n">
        <v>0</v>
      </c>
      <c r="I72" s="1"/>
    </row>
    <row r="73" customFormat="false" ht="15.75" hidden="false" customHeight="false" outlineLevel="0" collapsed="false">
      <c r="A73" s="1"/>
      <c r="B73" s="37" t="s">
        <v>43</v>
      </c>
      <c r="C73" s="38" t="s">
        <v>63</v>
      </c>
      <c r="D73" s="38"/>
      <c r="E73" s="38"/>
      <c r="F73" s="38"/>
      <c r="G73" s="47" t="s">
        <v>62</v>
      </c>
      <c r="H73" s="40" t="n">
        <v>0</v>
      </c>
      <c r="I73" s="1"/>
    </row>
    <row r="74" customFormat="false" ht="15.75" hidden="false" customHeight="false" outlineLevel="0" collapsed="false">
      <c r="A74" s="1"/>
      <c r="B74" s="41" t="s">
        <v>46</v>
      </c>
      <c r="C74" s="19" t="s">
        <v>63</v>
      </c>
      <c r="D74" s="19"/>
      <c r="E74" s="19"/>
      <c r="F74" s="19"/>
      <c r="G74" s="18" t="s">
        <v>62</v>
      </c>
      <c r="H74" s="31" t="n">
        <v>0</v>
      </c>
      <c r="I74" s="1"/>
    </row>
    <row r="75" customFormat="false" ht="15.75" hidden="false" customHeight="false" outlineLevel="0" collapsed="false">
      <c r="A75" s="1"/>
      <c r="B75" s="37" t="s">
        <v>48</v>
      </c>
      <c r="C75" s="38" t="s">
        <v>63</v>
      </c>
      <c r="D75" s="38"/>
      <c r="E75" s="38"/>
      <c r="F75" s="38"/>
      <c r="G75" s="47" t="s">
        <v>62</v>
      </c>
      <c r="H75" s="40" t="n">
        <v>0</v>
      </c>
      <c r="I75" s="1"/>
    </row>
    <row r="76" customFormat="false" ht="15.75" hidden="false" customHeight="false" outlineLevel="0" collapsed="false">
      <c r="A76" s="1"/>
      <c r="B76" s="52" t="s">
        <v>69</v>
      </c>
      <c r="C76" s="52"/>
      <c r="D76" s="52"/>
      <c r="E76" s="52"/>
      <c r="F76" s="52"/>
      <c r="G76" s="52"/>
      <c r="H76" s="54" t="n">
        <f aca="false">SUM($H$67:$H$75)</f>
        <v>0</v>
      </c>
      <c r="I76" s="1"/>
    </row>
    <row r="77" customFormat="false" ht="15.75" hidden="false" customHeight="false" outlineLevel="0" collapsed="false">
      <c r="A77" s="1"/>
      <c r="B77" s="1"/>
      <c r="C77" s="1"/>
      <c r="D77" s="1"/>
      <c r="E77" s="1"/>
      <c r="F77" s="1"/>
      <c r="G77" s="1"/>
      <c r="H77" s="2"/>
      <c r="I77" s="1"/>
    </row>
    <row r="78" customFormat="false" ht="15.75" hidden="false" customHeight="false" outlineLevel="0" collapsed="false">
      <c r="A78" s="1"/>
      <c r="B78" s="32" t="s">
        <v>94</v>
      </c>
      <c r="C78" s="32"/>
      <c r="D78" s="32"/>
      <c r="E78" s="32"/>
      <c r="F78" s="32"/>
      <c r="G78" s="32"/>
      <c r="H78" s="32"/>
      <c r="I78" s="1"/>
    </row>
    <row r="79" customFormat="false" ht="15.75" hidden="false" customHeight="false" outlineLevel="0" collapsed="false">
      <c r="A79" s="1"/>
      <c r="B79" s="67" t="n">
        <v>2</v>
      </c>
      <c r="C79" s="68" t="s">
        <v>52</v>
      </c>
      <c r="D79" s="68"/>
      <c r="E79" s="68"/>
      <c r="F79" s="68"/>
      <c r="G79" s="68"/>
      <c r="H79" s="69" t="s">
        <v>54</v>
      </c>
      <c r="I79" s="1"/>
    </row>
    <row r="80" customFormat="false" ht="15.75" hidden="false" customHeight="false" outlineLevel="0" collapsed="false">
      <c r="A80" s="1"/>
      <c r="B80" s="70" t="n">
        <v>44198</v>
      </c>
      <c r="C80" s="71" t="s">
        <v>95</v>
      </c>
      <c r="D80" s="71"/>
      <c r="E80" s="71"/>
      <c r="F80" s="71"/>
      <c r="G80" s="71"/>
      <c r="H80" s="72" t="n">
        <f aca="false">$H$50</f>
        <v>0</v>
      </c>
      <c r="I80" s="1"/>
    </row>
    <row r="81" customFormat="false" ht="15.75" hidden="false" customHeight="false" outlineLevel="0" collapsed="false">
      <c r="A81" s="1"/>
      <c r="B81" s="73" t="n">
        <v>44229</v>
      </c>
      <c r="C81" s="74" t="s">
        <v>96</v>
      </c>
      <c r="D81" s="74"/>
      <c r="E81" s="74"/>
      <c r="F81" s="74"/>
      <c r="G81" s="74"/>
      <c r="H81" s="75" t="e">
        <f aca="false">$H$63</f>
        <v>#NAME?</v>
      </c>
      <c r="I81" s="1"/>
    </row>
    <row r="82" customFormat="false" ht="15.75" hidden="false" customHeight="false" outlineLevel="0" collapsed="false">
      <c r="A82" s="1"/>
      <c r="B82" s="70" t="n">
        <v>44257</v>
      </c>
      <c r="C82" s="71" t="s">
        <v>97</v>
      </c>
      <c r="D82" s="71"/>
      <c r="E82" s="71"/>
      <c r="F82" s="71"/>
      <c r="G82" s="71"/>
      <c r="H82" s="72" t="n">
        <f aca="false">$H$76</f>
        <v>0</v>
      </c>
      <c r="I82" s="1"/>
    </row>
    <row r="83" customFormat="false" ht="15.75" hidden="false" customHeight="false" outlineLevel="0" collapsed="false">
      <c r="A83" s="1"/>
      <c r="B83" s="48" t="s">
        <v>98</v>
      </c>
      <c r="C83" s="48"/>
      <c r="D83" s="48"/>
      <c r="E83" s="48"/>
      <c r="F83" s="48"/>
      <c r="G83" s="48"/>
      <c r="H83" s="49" t="e">
        <f aca="false">SUM($H$80:$H$82)</f>
        <v>#NAME?</v>
      </c>
      <c r="I83" s="1"/>
    </row>
    <row r="84" customFormat="false" ht="15.75" hidden="false" customHeight="false" outlineLevel="0" collapsed="false">
      <c r="A84" s="1"/>
      <c r="B84" s="1"/>
      <c r="C84" s="1"/>
      <c r="D84" s="1"/>
      <c r="E84" s="1"/>
      <c r="F84" s="1"/>
      <c r="G84" s="1"/>
      <c r="H84" s="2"/>
      <c r="I84" s="1"/>
    </row>
    <row r="85" customFormat="false" ht="15.75" hidden="false" customHeight="false" outlineLevel="0" collapsed="false">
      <c r="A85" s="1"/>
      <c r="B85" s="32" t="s">
        <v>99</v>
      </c>
      <c r="C85" s="32"/>
      <c r="D85" s="32"/>
      <c r="E85" s="32"/>
      <c r="F85" s="32"/>
      <c r="G85" s="32"/>
      <c r="H85" s="32"/>
      <c r="I85" s="1"/>
    </row>
    <row r="86" customFormat="false" ht="15.75" hidden="false" customHeight="false" outlineLevel="0" collapsed="false">
      <c r="A86" s="1"/>
      <c r="B86" s="33" t="n">
        <v>3</v>
      </c>
      <c r="C86" s="34" t="s">
        <v>52</v>
      </c>
      <c r="D86" s="34"/>
      <c r="E86" s="34"/>
      <c r="F86" s="34"/>
      <c r="G86" s="35" t="s">
        <v>53</v>
      </c>
      <c r="H86" s="36" t="s">
        <v>54</v>
      </c>
      <c r="I86" s="1"/>
    </row>
    <row r="87" customFormat="false" ht="15.75" hidden="false" customHeight="false" outlineLevel="0" collapsed="false">
      <c r="A87" s="1"/>
      <c r="B87" s="37" t="s">
        <v>17</v>
      </c>
      <c r="C87" s="76" t="s">
        <v>100</v>
      </c>
      <c r="D87" s="76"/>
      <c r="E87" s="76"/>
      <c r="F87" s="76"/>
      <c r="G87" s="39" t="n">
        <f aca="false">(1/12)*5%</f>
        <v>0.00416666666666667</v>
      </c>
      <c r="H87" s="40" t="n">
        <f aca="false">ROUND($H$43*$G$87,2)</f>
        <v>0</v>
      </c>
      <c r="I87" s="1"/>
    </row>
    <row r="88" customFormat="false" ht="15.75" hidden="false" customHeight="false" outlineLevel="0" collapsed="false">
      <c r="A88" s="1"/>
      <c r="B88" s="41" t="s">
        <v>19</v>
      </c>
      <c r="C88" s="19" t="s">
        <v>101</v>
      </c>
      <c r="D88" s="19"/>
      <c r="E88" s="19"/>
      <c r="F88" s="19"/>
      <c r="G88" s="44" t="n">
        <f aca="false">$G$62*$G$87</f>
        <v>0.000333333333333333</v>
      </c>
      <c r="H88" s="31" t="n">
        <f aca="false">ROUND($H$43*$G$88,2)</f>
        <v>0</v>
      </c>
      <c r="I88" s="1"/>
    </row>
    <row r="89" customFormat="false" ht="15.75" hidden="false" customHeight="false" outlineLevel="0" collapsed="false">
      <c r="A89" s="1"/>
      <c r="B89" s="37" t="s">
        <v>22</v>
      </c>
      <c r="C89" s="38" t="s">
        <v>102</v>
      </c>
      <c r="D89" s="38"/>
      <c r="E89" s="38"/>
      <c r="F89" s="38"/>
      <c r="G89" s="39" t="n">
        <v>0.02</v>
      </c>
      <c r="H89" s="40" t="n">
        <f aca="false">ROUND($H$43*$G$89,2)</f>
        <v>0</v>
      </c>
      <c r="I89" s="1"/>
    </row>
    <row r="90" customFormat="false" ht="15.75" hidden="false" customHeight="false" outlineLevel="0" collapsed="false">
      <c r="A90" s="1"/>
      <c r="B90" s="41" t="s">
        <v>25</v>
      </c>
      <c r="C90" s="74" t="s">
        <v>103</v>
      </c>
      <c r="D90" s="74"/>
      <c r="E90" s="74"/>
      <c r="F90" s="74"/>
      <c r="G90" s="44" t="n">
        <f aca="false">7/30/12</f>
        <v>0.0194444444444444</v>
      </c>
      <c r="H90" s="31" t="n">
        <f aca="false">ROUND($H$43*$G$90,2)</f>
        <v>0</v>
      </c>
      <c r="I90" s="1"/>
    </row>
    <row r="91" customFormat="false" ht="15.75" hidden="false" customHeight="false" outlineLevel="0" collapsed="false">
      <c r="A91" s="1"/>
      <c r="B91" s="37" t="s">
        <v>43</v>
      </c>
      <c r="C91" s="38" t="s">
        <v>104</v>
      </c>
      <c r="D91" s="38"/>
      <c r="E91" s="38"/>
      <c r="F91" s="38"/>
      <c r="G91" s="39" t="e">
        <f aca="false">$G$90*$G$63</f>
        <v>#NAME?</v>
      </c>
      <c r="H91" s="40" t="e">
        <f aca="false">ROUND($H$43*$G$91,2)</f>
        <v>#NAME?</v>
      </c>
      <c r="I91" s="1"/>
    </row>
    <row r="92" customFormat="false" ht="15.75" hidden="false" customHeight="false" outlineLevel="0" collapsed="false">
      <c r="A92" s="1"/>
      <c r="B92" s="41" t="s">
        <v>46</v>
      </c>
      <c r="C92" s="19" t="s">
        <v>105</v>
      </c>
      <c r="D92" s="19"/>
      <c r="E92" s="19"/>
      <c r="F92" s="19"/>
      <c r="G92" s="44" t="n">
        <v>0.02</v>
      </c>
      <c r="H92" s="31" t="n">
        <f aca="false">ROUND($H$43*$G$92,2)</f>
        <v>0</v>
      </c>
      <c r="I92" s="1"/>
    </row>
    <row r="93" customFormat="false" ht="15.75" hidden="false" customHeight="false" outlineLevel="0" collapsed="false">
      <c r="A93" s="1"/>
      <c r="B93" s="48" t="s">
        <v>98</v>
      </c>
      <c r="C93" s="48"/>
      <c r="D93" s="48"/>
      <c r="E93" s="48"/>
      <c r="F93" s="48"/>
      <c r="G93" s="77" t="e">
        <f aca="false">SUM(G87:G92)</f>
        <v>#NAME?</v>
      </c>
      <c r="H93" s="49" t="e">
        <f aca="false">SUM($H$87:$H$92)</f>
        <v>#NAME?</v>
      </c>
      <c r="I93" s="1"/>
    </row>
    <row r="94" customFormat="false" ht="15.75" hidden="false" customHeight="false" outlineLevel="0" collapsed="false">
      <c r="A94" s="1"/>
      <c r="B94" s="1"/>
      <c r="C94" s="1"/>
      <c r="D94" s="1"/>
      <c r="E94" s="1"/>
      <c r="F94" s="1"/>
      <c r="G94" s="1"/>
      <c r="H94" s="2"/>
      <c r="I94" s="1"/>
    </row>
    <row r="95" customFormat="false" ht="15.75" hidden="false" customHeight="false" outlineLevel="0" collapsed="false">
      <c r="A95" s="1"/>
      <c r="B95" s="32" t="s">
        <v>106</v>
      </c>
      <c r="C95" s="32"/>
      <c r="D95" s="32"/>
      <c r="E95" s="32"/>
      <c r="F95" s="32"/>
      <c r="G95" s="32"/>
      <c r="H95" s="32"/>
      <c r="I95" s="1"/>
    </row>
    <row r="96" customFormat="false" ht="15.75" hidden="false" customHeight="false" outlineLevel="0" collapsed="false">
      <c r="A96" s="1"/>
      <c r="B96" s="50" t="s">
        <v>107</v>
      </c>
      <c r="C96" s="50"/>
      <c r="D96" s="50"/>
      <c r="E96" s="50"/>
      <c r="F96" s="50"/>
      <c r="G96" s="50"/>
      <c r="H96" s="50"/>
      <c r="I96" s="1"/>
    </row>
    <row r="97" customFormat="false" ht="15.75" hidden="false" customHeight="false" outlineLevel="0" collapsed="false">
      <c r="A97" s="1"/>
      <c r="B97" s="51" t="n">
        <v>44200</v>
      </c>
      <c r="C97" s="34" t="s">
        <v>52</v>
      </c>
      <c r="D97" s="34"/>
      <c r="E97" s="34"/>
      <c r="F97" s="34"/>
      <c r="G97" s="35" t="s">
        <v>53</v>
      </c>
      <c r="H97" s="36" t="s">
        <v>54</v>
      </c>
      <c r="I97" s="1"/>
    </row>
    <row r="98" customFormat="false" ht="15.75" hidden="false" customHeight="false" outlineLevel="0" collapsed="false">
      <c r="A98" s="1"/>
      <c r="B98" s="37" t="s">
        <v>17</v>
      </c>
      <c r="C98" s="76" t="s">
        <v>108</v>
      </c>
      <c r="D98" s="76"/>
      <c r="E98" s="76"/>
      <c r="F98" s="76"/>
      <c r="G98" s="78" t="n">
        <f aca="false">$G$49/12</f>
        <v>0.009925</v>
      </c>
      <c r="H98" s="40" t="e">
        <f aca="false">($H$43+$H$83+$H$93)*G98</f>
        <v>#NAME?</v>
      </c>
      <c r="I98" s="1"/>
    </row>
    <row r="99" customFormat="false" ht="15.75" hidden="false" customHeight="false" outlineLevel="0" collapsed="false">
      <c r="A99" s="1"/>
      <c r="B99" s="41" t="s">
        <v>19</v>
      </c>
      <c r="C99" s="19" t="s">
        <v>109</v>
      </c>
      <c r="D99" s="19"/>
      <c r="E99" s="19"/>
      <c r="F99" s="19"/>
      <c r="G99" s="79" t="n">
        <f aca="false">2/30/12</f>
        <v>0.00555555555555556</v>
      </c>
      <c r="H99" s="31" t="e">
        <f aca="false">($H$43+$H$83+$H$93)*G99</f>
        <v>#NAME?</v>
      </c>
      <c r="I99" s="1"/>
    </row>
    <row r="100" customFormat="false" ht="15.75" hidden="false" customHeight="false" outlineLevel="0" collapsed="false">
      <c r="A100" s="1"/>
      <c r="B100" s="37" t="s">
        <v>22</v>
      </c>
      <c r="C100" s="38" t="s">
        <v>110</v>
      </c>
      <c r="D100" s="38"/>
      <c r="E100" s="38"/>
      <c r="F100" s="38"/>
      <c r="G100" s="78" t="n">
        <f aca="false">5/30/12*1%</f>
        <v>0.000138888888888889</v>
      </c>
      <c r="H100" s="40" t="e">
        <f aca="false">($H$43+$H$83+$H$93)*G100</f>
        <v>#NAME?</v>
      </c>
      <c r="I100" s="1"/>
    </row>
    <row r="101" customFormat="false" ht="15.75" hidden="false" customHeight="false" outlineLevel="0" collapsed="false">
      <c r="A101" s="1"/>
      <c r="B101" s="41" t="s">
        <v>25</v>
      </c>
      <c r="C101" s="74" t="s">
        <v>111</v>
      </c>
      <c r="D101" s="74"/>
      <c r="E101" s="74"/>
      <c r="F101" s="74"/>
      <c r="G101" s="79" t="n">
        <f aca="false">((15/30)/12)*1%</f>
        <v>0.000416666666666667</v>
      </c>
      <c r="H101" s="31" t="e">
        <f aca="false">($H$43+$H$83+$H$93)*G101</f>
        <v>#NAME?</v>
      </c>
      <c r="I101" s="1"/>
    </row>
    <row r="102" customFormat="false" ht="15.75" hidden="false" customHeight="false" outlineLevel="0" collapsed="false">
      <c r="A102" s="1"/>
      <c r="B102" s="37" t="s">
        <v>43</v>
      </c>
      <c r="C102" s="38" t="s">
        <v>112</v>
      </c>
      <c r="D102" s="38"/>
      <c r="E102" s="38"/>
      <c r="F102" s="38"/>
      <c r="G102" s="78" t="n">
        <f aca="false">((1/3)/12)*4%*(4/12)</f>
        <v>0.00037037037037037</v>
      </c>
      <c r="H102" s="40" t="e">
        <f aca="false">($H$43+$H$83+$H$93)*G102</f>
        <v>#NAME?</v>
      </c>
      <c r="I102" s="1"/>
    </row>
    <row r="103" customFormat="false" ht="15.75" hidden="false" customHeight="false" outlineLevel="0" collapsed="false">
      <c r="A103" s="1"/>
      <c r="B103" s="41" t="s">
        <v>46</v>
      </c>
      <c r="C103" s="19" t="s">
        <v>113</v>
      </c>
      <c r="D103" s="19"/>
      <c r="E103" s="19"/>
      <c r="F103" s="19"/>
      <c r="G103" s="18" t="s">
        <v>62</v>
      </c>
      <c r="H103" s="31" t="n">
        <v>0</v>
      </c>
      <c r="I103" s="1"/>
    </row>
    <row r="104" customFormat="false" ht="15.75" hidden="false" customHeight="false" outlineLevel="0" collapsed="false">
      <c r="A104" s="1"/>
      <c r="B104" s="52" t="s">
        <v>69</v>
      </c>
      <c r="C104" s="52"/>
      <c r="D104" s="52"/>
      <c r="E104" s="52"/>
      <c r="F104" s="52"/>
      <c r="G104" s="53" t="n">
        <f aca="false">SUM($G$98:$G$103)</f>
        <v>0.0164064814814815</v>
      </c>
      <c r="H104" s="54" t="e">
        <f aca="false">SUM($H$98:$H$103)</f>
        <v>#NAME?</v>
      </c>
      <c r="I104" s="1"/>
    </row>
    <row r="105" customFormat="false" ht="15.75" hidden="false" customHeight="false" outlineLevel="0" collapsed="false">
      <c r="A105" s="1"/>
      <c r="B105" s="1"/>
      <c r="C105" s="1"/>
      <c r="D105" s="1"/>
      <c r="E105" s="1"/>
      <c r="F105" s="1"/>
      <c r="G105" s="1"/>
      <c r="H105" s="2"/>
      <c r="I105" s="1"/>
    </row>
    <row r="106" customFormat="false" ht="15.75" hidden="false" customHeight="false" outlineLevel="0" collapsed="false">
      <c r="A106" s="1"/>
      <c r="B106" s="50" t="s">
        <v>114</v>
      </c>
      <c r="C106" s="50"/>
      <c r="D106" s="50"/>
      <c r="E106" s="50"/>
      <c r="F106" s="50"/>
      <c r="G106" s="50"/>
      <c r="H106" s="50"/>
      <c r="I106" s="1"/>
    </row>
    <row r="107" customFormat="false" ht="15.75" hidden="false" customHeight="false" outlineLevel="0" collapsed="false">
      <c r="A107" s="1"/>
      <c r="B107" s="51" t="n">
        <v>44231</v>
      </c>
      <c r="C107" s="34" t="s">
        <v>52</v>
      </c>
      <c r="D107" s="34"/>
      <c r="E107" s="34"/>
      <c r="F107" s="34"/>
      <c r="G107" s="35" t="s">
        <v>115</v>
      </c>
      <c r="H107" s="36" t="s">
        <v>54</v>
      </c>
      <c r="I107" s="1"/>
    </row>
    <row r="108" customFormat="false" ht="15.75" hidden="false" customHeight="false" outlineLevel="0" collapsed="false">
      <c r="A108" s="1"/>
      <c r="B108" s="41" t="s">
        <v>17</v>
      </c>
      <c r="C108" s="19" t="s">
        <v>116</v>
      </c>
      <c r="D108" s="19"/>
      <c r="E108" s="19"/>
      <c r="F108" s="19"/>
      <c r="G108" s="80" t="s">
        <v>62</v>
      </c>
      <c r="H108" s="31" t="n">
        <v>0</v>
      </c>
      <c r="I108" s="1"/>
    </row>
    <row r="109" customFormat="false" ht="15.75" hidden="false" customHeight="false" outlineLevel="0" collapsed="false">
      <c r="A109" s="1"/>
      <c r="B109" s="52" t="s">
        <v>69</v>
      </c>
      <c r="C109" s="52"/>
      <c r="D109" s="52"/>
      <c r="E109" s="52"/>
      <c r="F109" s="52"/>
      <c r="G109" s="81" t="n">
        <f aca="false">SUM($G$108)</f>
        <v>0</v>
      </c>
      <c r="H109" s="54" t="n">
        <f aca="false">SUM($H$108)</f>
        <v>0</v>
      </c>
      <c r="I109" s="1"/>
    </row>
    <row r="110" customFormat="false" ht="15.75" hidden="false" customHeight="false" outlineLevel="0" collapsed="false">
      <c r="A110" s="1"/>
      <c r="B110" s="1"/>
      <c r="C110" s="1"/>
      <c r="D110" s="1"/>
      <c r="E110" s="1"/>
      <c r="F110" s="1"/>
      <c r="G110" s="1"/>
      <c r="H110" s="2"/>
      <c r="I110" s="1"/>
    </row>
    <row r="111" customFormat="false" ht="15.75" hidden="false" customHeight="false" outlineLevel="0" collapsed="false">
      <c r="A111" s="1"/>
      <c r="B111" s="32" t="s">
        <v>117</v>
      </c>
      <c r="C111" s="32"/>
      <c r="D111" s="32"/>
      <c r="E111" s="32"/>
      <c r="F111" s="32"/>
      <c r="G111" s="32"/>
      <c r="H111" s="32"/>
      <c r="I111" s="1"/>
    </row>
    <row r="112" customFormat="false" ht="15.75" hidden="false" customHeight="false" outlineLevel="0" collapsed="false">
      <c r="A112" s="1"/>
      <c r="B112" s="67" t="n">
        <v>4</v>
      </c>
      <c r="C112" s="68" t="s">
        <v>52</v>
      </c>
      <c r="D112" s="68"/>
      <c r="E112" s="68"/>
      <c r="F112" s="68"/>
      <c r="G112" s="82" t="s">
        <v>53</v>
      </c>
      <c r="H112" s="69" t="s">
        <v>54</v>
      </c>
      <c r="I112" s="1"/>
    </row>
    <row r="113" customFormat="false" ht="15.75" hidden="false" customHeight="false" outlineLevel="0" collapsed="false">
      <c r="A113" s="1"/>
      <c r="B113" s="70" t="n">
        <v>44200</v>
      </c>
      <c r="C113" s="71" t="s">
        <v>118</v>
      </c>
      <c r="D113" s="71"/>
      <c r="E113" s="71"/>
      <c r="F113" s="71"/>
      <c r="G113" s="83" t="n">
        <f aca="false">$G$104</f>
        <v>0.0164064814814815</v>
      </c>
      <c r="H113" s="72" t="e">
        <f aca="false">$H$104</f>
        <v>#NAME?</v>
      </c>
      <c r="I113" s="1"/>
    </row>
    <row r="114" customFormat="false" ht="15.75" hidden="false" customHeight="false" outlineLevel="0" collapsed="false">
      <c r="A114" s="1"/>
      <c r="B114" s="73" t="n">
        <v>44231</v>
      </c>
      <c r="C114" s="74" t="s">
        <v>119</v>
      </c>
      <c r="D114" s="74"/>
      <c r="E114" s="74"/>
      <c r="F114" s="74"/>
      <c r="G114" s="84" t="n">
        <f aca="false">$G$109</f>
        <v>0</v>
      </c>
      <c r="H114" s="75" t="n">
        <f aca="false">$H$109</f>
        <v>0</v>
      </c>
      <c r="I114" s="1"/>
    </row>
    <row r="115" customFormat="false" ht="15.75" hidden="false" customHeight="false" outlineLevel="0" collapsed="false">
      <c r="A115" s="1"/>
      <c r="B115" s="48" t="s">
        <v>120</v>
      </c>
      <c r="C115" s="48"/>
      <c r="D115" s="48"/>
      <c r="E115" s="48"/>
      <c r="F115" s="48"/>
      <c r="G115" s="48"/>
      <c r="H115" s="49" t="e">
        <f aca="false">SUM($H$113:$H$114)</f>
        <v>#NAME?</v>
      </c>
      <c r="I115" s="1"/>
    </row>
    <row r="116" customFormat="false" ht="15.75" hidden="false" customHeight="false" outlineLevel="0" collapsed="false">
      <c r="A116" s="1"/>
      <c r="B116" s="1"/>
      <c r="C116" s="1"/>
      <c r="D116" s="1"/>
      <c r="E116" s="1"/>
      <c r="F116" s="1"/>
      <c r="G116" s="1"/>
      <c r="H116" s="2"/>
      <c r="I116" s="1"/>
    </row>
    <row r="117" customFormat="false" ht="15.75" hidden="false" customHeight="false" outlineLevel="0" collapsed="false">
      <c r="A117" s="1"/>
      <c r="B117" s="32" t="s">
        <v>121</v>
      </c>
      <c r="C117" s="32"/>
      <c r="D117" s="32"/>
      <c r="E117" s="32"/>
      <c r="F117" s="32"/>
      <c r="G117" s="32"/>
      <c r="H117" s="32"/>
      <c r="I117" s="1"/>
    </row>
    <row r="118" customFormat="false" ht="15.75" hidden="false" customHeight="false" outlineLevel="0" collapsed="false">
      <c r="A118" s="1"/>
      <c r="B118" s="33" t="n">
        <v>5</v>
      </c>
      <c r="C118" s="34" t="s">
        <v>52</v>
      </c>
      <c r="D118" s="34"/>
      <c r="E118" s="34"/>
      <c r="F118" s="34"/>
      <c r="G118" s="34"/>
      <c r="H118" s="36" t="s">
        <v>86</v>
      </c>
      <c r="I118" s="1"/>
    </row>
    <row r="119" customFormat="false" ht="15.75" hidden="false" customHeight="false" outlineLevel="0" collapsed="false">
      <c r="A119" s="1"/>
      <c r="B119" s="37" t="s">
        <v>17</v>
      </c>
      <c r="C119" s="38" t="s">
        <v>122</v>
      </c>
      <c r="D119" s="38"/>
      <c r="E119" s="38"/>
      <c r="F119" s="38"/>
      <c r="G119" s="38"/>
      <c r="H119" s="85" t="n">
        <v>0</v>
      </c>
      <c r="I119" s="1"/>
    </row>
    <row r="120" customFormat="false" ht="15.75" hidden="false" customHeight="false" outlineLevel="0" collapsed="false">
      <c r="A120" s="1"/>
      <c r="B120" s="41" t="s">
        <v>19</v>
      </c>
      <c r="C120" s="19" t="s">
        <v>123</v>
      </c>
      <c r="D120" s="19"/>
      <c r="E120" s="19"/>
      <c r="F120" s="19"/>
      <c r="G120" s="19"/>
      <c r="H120" s="86" t="n">
        <v>0</v>
      </c>
      <c r="I120" s="1"/>
    </row>
    <row r="121" customFormat="false" ht="15.75" hidden="false" customHeight="false" outlineLevel="0" collapsed="false">
      <c r="A121" s="1"/>
      <c r="B121" s="37" t="s">
        <v>22</v>
      </c>
      <c r="C121" s="38" t="s">
        <v>124</v>
      </c>
      <c r="D121" s="38"/>
      <c r="E121" s="38"/>
      <c r="F121" s="38"/>
      <c r="G121" s="38"/>
      <c r="H121" s="85" t="n">
        <v>0</v>
      </c>
      <c r="I121" s="1"/>
    </row>
    <row r="122" customFormat="false" ht="15.75" hidden="false" customHeight="false" outlineLevel="0" collapsed="false">
      <c r="A122" s="1"/>
      <c r="B122" s="41" t="s">
        <v>25</v>
      </c>
      <c r="C122" s="19" t="s">
        <v>63</v>
      </c>
      <c r="D122" s="19"/>
      <c r="E122" s="19"/>
      <c r="F122" s="19"/>
      <c r="G122" s="19"/>
      <c r="H122" s="86" t="n">
        <v>0</v>
      </c>
      <c r="I122" s="1"/>
    </row>
    <row r="123" customFormat="false" ht="15.75" hidden="false" customHeight="false" outlineLevel="0" collapsed="false">
      <c r="A123" s="1"/>
      <c r="B123" s="48" t="s">
        <v>98</v>
      </c>
      <c r="C123" s="48"/>
      <c r="D123" s="48"/>
      <c r="E123" s="48"/>
      <c r="F123" s="48"/>
      <c r="G123" s="48"/>
      <c r="H123" s="49" t="n">
        <f aca="false">SUM($H$119:$H$122)</f>
        <v>0</v>
      </c>
      <c r="I123" s="1"/>
    </row>
    <row r="124" customFormat="false" ht="15.75" hidden="false" customHeight="false" outlineLevel="0" collapsed="false">
      <c r="A124" s="1"/>
      <c r="B124" s="1"/>
      <c r="C124" s="1"/>
      <c r="D124" s="1"/>
      <c r="E124" s="1"/>
      <c r="F124" s="1"/>
      <c r="G124" s="1"/>
      <c r="H124" s="2"/>
      <c r="I124" s="1"/>
    </row>
    <row r="125" customFormat="false" ht="15.75" hidden="false" customHeight="false" outlineLevel="0" collapsed="false">
      <c r="A125" s="1"/>
      <c r="B125" s="32" t="s">
        <v>125</v>
      </c>
      <c r="C125" s="32"/>
      <c r="D125" s="32"/>
      <c r="E125" s="32"/>
      <c r="F125" s="32"/>
      <c r="G125" s="32"/>
      <c r="H125" s="32"/>
      <c r="I125" s="1"/>
    </row>
    <row r="126" customFormat="false" ht="15.75" hidden="false" customHeight="false" outlineLevel="0" collapsed="false">
      <c r="A126" s="1"/>
      <c r="B126" s="33" t="n">
        <v>6</v>
      </c>
      <c r="C126" s="34" t="s">
        <v>52</v>
      </c>
      <c r="D126" s="34"/>
      <c r="E126" s="34"/>
      <c r="F126" s="34"/>
      <c r="G126" s="35" t="s">
        <v>53</v>
      </c>
      <c r="H126" s="36" t="s">
        <v>54</v>
      </c>
      <c r="I126" s="1"/>
    </row>
    <row r="127" customFormat="false" ht="15.75" hidden="false" customHeight="false" outlineLevel="0" collapsed="false">
      <c r="A127" s="1"/>
      <c r="B127" s="87" t="s">
        <v>17</v>
      </c>
      <c r="C127" s="76" t="s">
        <v>126</v>
      </c>
      <c r="D127" s="76"/>
      <c r="E127" s="76"/>
      <c r="F127" s="76"/>
      <c r="G127" s="88" t="n">
        <v>0.05</v>
      </c>
      <c r="H127" s="89" t="e">
        <f aca="false">($H$43+$H$83+$H$93+$H$115+$H$123)*G127</f>
        <v>#NAME?</v>
      </c>
      <c r="I127" s="1"/>
    </row>
    <row r="128" customFormat="false" ht="15.75" hidden="false" customHeight="false" outlineLevel="0" collapsed="false">
      <c r="A128" s="1"/>
      <c r="B128" s="90" t="s">
        <v>19</v>
      </c>
      <c r="C128" s="74" t="s">
        <v>127</v>
      </c>
      <c r="D128" s="74"/>
      <c r="E128" s="74"/>
      <c r="F128" s="74"/>
      <c r="G128" s="91" t="n">
        <v>0.1</v>
      </c>
      <c r="H128" s="75" t="e">
        <f aca="false">($H$43+$H$83+$H$93+$H$115+$H$123)*G128</f>
        <v>#NAME?</v>
      </c>
      <c r="I128" s="1"/>
    </row>
    <row r="129" customFormat="false" ht="15.75" hidden="false" customHeight="false" outlineLevel="0" collapsed="false">
      <c r="A129" s="1"/>
      <c r="B129" s="87" t="s">
        <v>128</v>
      </c>
      <c r="C129" s="92" t="s">
        <v>129</v>
      </c>
      <c r="D129" s="76" t="s">
        <v>130</v>
      </c>
      <c r="E129" s="76"/>
      <c r="F129" s="56" t="s">
        <v>131</v>
      </c>
      <c r="G129" s="88" t="e">
        <f aca="false">SUM($G$130:$G$132)</f>
        <v>#NAME?</v>
      </c>
      <c r="H129" s="89" t="e">
        <f aca="false">SUM($H$130:$H$132)</f>
        <v>#NAME?</v>
      </c>
      <c r="I129" s="1"/>
    </row>
    <row r="130" customFormat="false" ht="31.5" hidden="false" customHeight="true" outlineLevel="0" collapsed="false">
      <c r="A130" s="1"/>
      <c r="B130" s="41" t="s">
        <v>132</v>
      </c>
      <c r="C130" s="42" t="s">
        <v>133</v>
      </c>
      <c r="D130" s="93" t="e">
        <f aca="false">ifs($F$129="LUCRO REAL","A licitante deve informar a alíquota ajustada conforme apuração do percentual médio de recolhimento, em consonância com a legislação fiscal vigente",$F$129="SIMPLES NACIONAL","A licitante deve informar a alíquota efetiva, conforme cálculo previsto na Lei Complementar 123/2006",$F$129="LUCRO PRESUMIDO","")</f>
        <v>#NAME?</v>
      </c>
      <c r="E130" s="93"/>
      <c r="F130" s="93"/>
      <c r="G130" s="44" t="e">
        <f aca="false">ifs($F$129="LUCRO REAL",1.65%,$F$129="SIMPLES NACIONAL",0.7%,$F$129="LUCRO PRESUMIDO",0.65%)</f>
        <v>#NAME?</v>
      </c>
      <c r="H130" s="31" t="e">
        <f aca="false">($H$43+$H$83+$H$93+$H$115+$H$123+$H$127+$H$128)/(1-($G$130+G131+$G$136))*$G$130</f>
        <v>#NAME?</v>
      </c>
      <c r="I130" s="1"/>
    </row>
    <row r="131" customFormat="false" ht="31.5" hidden="false" customHeight="true" outlineLevel="0" collapsed="false">
      <c r="A131" s="1"/>
      <c r="B131" s="37" t="s">
        <v>134</v>
      </c>
      <c r="C131" s="45" t="s">
        <v>135</v>
      </c>
      <c r="D131" s="94" t="e">
        <f aca="false">ifs($F$129="LUCRO REAL","A licitante deve informar a alíquota ajustada conforme apuração do percentual médio de recolhimento, em consonância com a legislação fiscal vigente",$F$129="SIMPLES NACIONAL","A licitante deve informar a alíquota efetiva, conforme cálculo previsto na Lei Complementar 123/2006",$F$129="LUCRO PRESUMIDO","")</f>
        <v>#NAME?</v>
      </c>
      <c r="E131" s="94"/>
      <c r="F131" s="94"/>
      <c r="G131" s="39" t="e">
        <f aca="false">ifs($F$129="LUCRO REAL",7.6%,$F$129="SIMPLES NACIONAL",3.24%,$F$129="LUCRO PRESUMIDO",3%)</f>
        <v>#NAME?</v>
      </c>
      <c r="H131" s="40" t="e">
        <f aca="false">($H$43+$H$83+$H$93+$H$115+$H$123+$H$127+$H$128)/(1-($G$130+G131+$G$136))*$G$131</f>
        <v>#NAME?</v>
      </c>
      <c r="I131" s="1"/>
    </row>
    <row r="132" customFormat="false" ht="15.75" hidden="false" customHeight="false" outlineLevel="0" collapsed="false">
      <c r="A132" s="1"/>
      <c r="B132" s="41" t="s">
        <v>136</v>
      </c>
      <c r="C132" s="95" t="str">
        <f aca="false">IF(E54="SIM","CPRB (Contribuição Previdenciária sobre a Receita Bruta):","Outros (especificar)")</f>
        <v>Outros (especificar)</v>
      </c>
      <c r="D132" s="95"/>
      <c r="E132" s="95"/>
      <c r="F132" s="95"/>
      <c r="G132" s="44" t="n">
        <f aca="false">IF(E54="SIM",4.5%,0%)</f>
        <v>0</v>
      </c>
      <c r="H132" s="31" t="n">
        <f aca="false">IF(E54="SIM",($H$43+$H$83+$H$93+$H$115+$H$123+$H$127+$H$128)*G132,0)</f>
        <v>0</v>
      </c>
      <c r="I132" s="1"/>
    </row>
    <row r="133" customFormat="false" ht="15.75" hidden="false" customHeight="false" outlineLevel="0" collapsed="false">
      <c r="A133" s="1"/>
      <c r="B133" s="87" t="s">
        <v>137</v>
      </c>
      <c r="C133" s="76" t="s">
        <v>138</v>
      </c>
      <c r="D133" s="76"/>
      <c r="E133" s="76"/>
      <c r="F133" s="76"/>
      <c r="G133" s="88" t="n">
        <f aca="false">SUM($G$134)</f>
        <v>0</v>
      </c>
      <c r="H133" s="89" t="n">
        <f aca="false">SUM($H$134)</f>
        <v>0</v>
      </c>
      <c r="I133" s="1"/>
    </row>
    <row r="134" customFormat="false" ht="15.75" hidden="false" customHeight="false" outlineLevel="0" collapsed="false">
      <c r="A134" s="1"/>
      <c r="B134" s="41" t="s">
        <v>139</v>
      </c>
      <c r="C134" s="19" t="s">
        <v>63</v>
      </c>
      <c r="D134" s="19"/>
      <c r="E134" s="19"/>
      <c r="F134" s="19"/>
      <c r="G134" s="44" t="n">
        <v>0</v>
      </c>
      <c r="H134" s="31" t="n">
        <v>0</v>
      </c>
      <c r="I134" s="1"/>
    </row>
    <row r="135" customFormat="false" ht="15.75" hidden="false" customHeight="false" outlineLevel="0" collapsed="false">
      <c r="A135" s="1"/>
      <c r="B135" s="87" t="s">
        <v>140</v>
      </c>
      <c r="C135" s="76" t="s">
        <v>141</v>
      </c>
      <c r="D135" s="76"/>
      <c r="E135" s="76"/>
      <c r="F135" s="76"/>
      <c r="G135" s="88" t="n">
        <f aca="false">SUM($G$136)</f>
        <v>0.025</v>
      </c>
      <c r="H135" s="89" t="e">
        <f aca="false">SUM($H$136)</f>
        <v>#NAME?</v>
      </c>
      <c r="I135" s="1"/>
    </row>
    <row r="136" customFormat="false" ht="15.75" hidden="false" customHeight="false" outlineLevel="0" collapsed="false">
      <c r="A136" s="1"/>
      <c r="B136" s="41" t="s">
        <v>142</v>
      </c>
      <c r="C136" s="19" t="s">
        <v>143</v>
      </c>
      <c r="D136" s="19"/>
      <c r="E136" s="19"/>
      <c r="F136" s="19"/>
      <c r="G136" s="44" t="n">
        <v>0.025</v>
      </c>
      <c r="H136" s="31" t="e">
        <f aca="false">($H$43+$H$83+$H$93+$H$115+$H$123+$H$127+$H$128)/(1-($G$130+G131+$G$136))*$G$136</f>
        <v>#NAME?</v>
      </c>
      <c r="I136" s="1"/>
    </row>
    <row r="137" customFormat="false" ht="15.75" hidden="false" customHeight="false" outlineLevel="0" collapsed="false">
      <c r="A137" s="1"/>
      <c r="B137" s="48" t="s">
        <v>120</v>
      </c>
      <c r="C137" s="48"/>
      <c r="D137" s="48"/>
      <c r="E137" s="48"/>
      <c r="F137" s="48"/>
      <c r="G137" s="77" t="e">
        <f aca="false">SUM($G$127,$G$128,$G$129,$G$133,$G$135)</f>
        <v>#NAME?</v>
      </c>
      <c r="H137" s="49" t="e">
        <f aca="false">SUM($H$127,$H$128,$H$129,$H$133,$H$135)</f>
        <v>#NAME?</v>
      </c>
      <c r="I137" s="1"/>
    </row>
    <row r="138" customFormat="false" ht="15.75" hidden="false" customHeight="false" outlineLevel="0" collapsed="false">
      <c r="A138" s="1"/>
      <c r="B138" s="1"/>
      <c r="C138" s="1"/>
      <c r="D138" s="1"/>
      <c r="E138" s="1"/>
      <c r="F138" s="1"/>
      <c r="G138" s="1"/>
      <c r="H138" s="2"/>
      <c r="I138" s="1"/>
    </row>
    <row r="139" customFormat="false" ht="15.75" hidden="false" customHeight="false" outlineLevel="0" collapsed="false">
      <c r="A139" s="1"/>
      <c r="B139" s="32" t="s">
        <v>144</v>
      </c>
      <c r="C139" s="32"/>
      <c r="D139" s="32"/>
      <c r="E139" s="32"/>
      <c r="F139" s="32"/>
      <c r="G139" s="32"/>
      <c r="H139" s="32"/>
      <c r="I139" s="1"/>
    </row>
    <row r="140" customFormat="false" ht="15.75" hidden="false" customHeight="false" outlineLevel="0" collapsed="false">
      <c r="A140" s="1"/>
      <c r="B140" s="68" t="s">
        <v>145</v>
      </c>
      <c r="C140" s="68"/>
      <c r="D140" s="68"/>
      <c r="E140" s="68"/>
      <c r="F140" s="68"/>
      <c r="G140" s="68"/>
      <c r="H140" s="69" t="s">
        <v>54</v>
      </c>
      <c r="I140" s="1"/>
    </row>
    <row r="141" customFormat="false" ht="15.75" hidden="false" customHeight="false" outlineLevel="0" collapsed="false">
      <c r="A141" s="1"/>
      <c r="B141" s="96" t="s">
        <v>17</v>
      </c>
      <c r="C141" s="97" t="s">
        <v>146</v>
      </c>
      <c r="D141" s="97"/>
      <c r="E141" s="97"/>
      <c r="F141" s="97"/>
      <c r="G141" s="97"/>
      <c r="H141" s="98" t="n">
        <f aca="false">$H$43</f>
        <v>0</v>
      </c>
      <c r="I141" s="1"/>
    </row>
    <row r="142" customFormat="false" ht="15.75" hidden="false" customHeight="false" outlineLevel="0" collapsed="false">
      <c r="A142" s="1"/>
      <c r="B142" s="41" t="s">
        <v>19</v>
      </c>
      <c r="C142" s="19" t="s">
        <v>147</v>
      </c>
      <c r="D142" s="19"/>
      <c r="E142" s="19"/>
      <c r="F142" s="19"/>
      <c r="G142" s="19"/>
      <c r="H142" s="31" t="e">
        <f aca="false">$H$83</f>
        <v>#NAME?</v>
      </c>
      <c r="I142" s="1"/>
    </row>
    <row r="143" customFormat="false" ht="15.75" hidden="false" customHeight="false" outlineLevel="0" collapsed="false">
      <c r="A143" s="1"/>
      <c r="B143" s="96" t="s">
        <v>22</v>
      </c>
      <c r="C143" s="97" t="s">
        <v>148</v>
      </c>
      <c r="D143" s="97"/>
      <c r="E143" s="97"/>
      <c r="F143" s="97"/>
      <c r="G143" s="97"/>
      <c r="H143" s="98" t="e">
        <f aca="false">$H$93</f>
        <v>#NAME?</v>
      </c>
      <c r="I143" s="1"/>
    </row>
    <row r="144" customFormat="false" ht="15.75" hidden="false" customHeight="false" outlineLevel="0" collapsed="false">
      <c r="A144" s="1"/>
      <c r="B144" s="41" t="s">
        <v>25</v>
      </c>
      <c r="C144" s="19" t="s">
        <v>149</v>
      </c>
      <c r="D144" s="19"/>
      <c r="E144" s="19"/>
      <c r="F144" s="19"/>
      <c r="G144" s="19"/>
      <c r="H144" s="31" t="e">
        <f aca="false">$H$115</f>
        <v>#NAME?</v>
      </c>
      <c r="I144" s="1"/>
    </row>
    <row r="145" customFormat="false" ht="15.75" hidden="false" customHeight="false" outlineLevel="0" collapsed="false">
      <c r="A145" s="1"/>
      <c r="B145" s="96" t="s">
        <v>43</v>
      </c>
      <c r="C145" s="97" t="s">
        <v>150</v>
      </c>
      <c r="D145" s="97"/>
      <c r="E145" s="97"/>
      <c r="F145" s="97"/>
      <c r="G145" s="97"/>
      <c r="H145" s="98" t="n">
        <f aca="false">$H$123</f>
        <v>0</v>
      </c>
      <c r="I145" s="1"/>
    </row>
    <row r="146" customFormat="false" ht="15.75" hidden="false" customHeight="false" outlineLevel="0" collapsed="false">
      <c r="A146" s="1"/>
      <c r="B146" s="99" t="s">
        <v>151</v>
      </c>
      <c r="C146" s="99"/>
      <c r="D146" s="99"/>
      <c r="E146" s="99"/>
      <c r="F146" s="99"/>
      <c r="G146" s="99"/>
      <c r="H146" s="100" t="e">
        <f aca="false">SUM($H$141:$H$145)</f>
        <v>#NAME?</v>
      </c>
      <c r="I146" s="1"/>
    </row>
    <row r="147" customFormat="false" ht="15.75" hidden="false" customHeight="false" outlineLevel="0" collapsed="false">
      <c r="A147" s="1"/>
      <c r="B147" s="41" t="s">
        <v>46</v>
      </c>
      <c r="C147" s="19" t="s">
        <v>152</v>
      </c>
      <c r="D147" s="19"/>
      <c r="E147" s="19"/>
      <c r="F147" s="19"/>
      <c r="G147" s="19"/>
      <c r="H147" s="31" t="e">
        <f aca="false">$H$137</f>
        <v>#NAME?</v>
      </c>
      <c r="I147" s="1"/>
    </row>
    <row r="148" customFormat="false" ht="15.75" hidden="false" customHeight="false" outlineLevel="0" collapsed="false">
      <c r="A148" s="1"/>
      <c r="B148" s="48" t="s">
        <v>153</v>
      </c>
      <c r="C148" s="48"/>
      <c r="D148" s="48"/>
      <c r="E148" s="48"/>
      <c r="F148" s="48"/>
      <c r="G148" s="48"/>
      <c r="H148" s="49" t="e">
        <f aca="false">SUM($H$146:$H$147)</f>
        <v>#NAME?</v>
      </c>
      <c r="I148" s="1"/>
    </row>
    <row r="149" customFormat="false" ht="15.75" hidden="false" customHeight="false" outlineLevel="0" collapsed="false">
      <c r="A149" s="1"/>
      <c r="B149" s="101" t="s">
        <v>154</v>
      </c>
      <c r="C149" s="101"/>
      <c r="D149" s="101"/>
      <c r="E149" s="102" t="n">
        <f aca="false">$D$22</f>
        <v>1</v>
      </c>
      <c r="F149" s="103" t="s">
        <v>155</v>
      </c>
      <c r="G149" s="103"/>
      <c r="H149" s="104" t="e">
        <f aca="false">$H$148*$E$149</f>
        <v>#NAME?</v>
      </c>
      <c r="I149" s="1"/>
    </row>
    <row r="150" customFormat="false" ht="15.75" hidden="false" customHeight="false" outlineLevel="0" collapsed="false">
      <c r="A150" s="1"/>
      <c r="B150" s="105" t="s">
        <v>156</v>
      </c>
      <c r="C150" s="105"/>
      <c r="D150" s="105"/>
      <c r="E150" s="106" t="n">
        <f aca="false">$G$22</f>
        <v>1</v>
      </c>
      <c r="F150" s="48" t="s">
        <v>157</v>
      </c>
      <c r="G150" s="48"/>
      <c r="H150" s="49" t="e">
        <f aca="false">$H$149*$E$150</f>
        <v>#NAME?</v>
      </c>
      <c r="I150" s="1"/>
    </row>
    <row r="151" customFormat="false" ht="15.75" hidden="false" customHeight="false" outlineLevel="0" collapsed="false">
      <c r="A151" s="1"/>
      <c r="B151" s="103" t="s">
        <v>158</v>
      </c>
      <c r="C151" s="103"/>
      <c r="D151" s="103"/>
      <c r="E151" s="103"/>
      <c r="F151" s="103"/>
      <c r="G151" s="103"/>
      <c r="H151" s="104" t="e">
        <f aca="false">$H$150*$G$18</f>
        <v>#NAME?</v>
      </c>
      <c r="I151" s="1"/>
    </row>
    <row r="152" customFormat="false" ht="15.75" hidden="false" customHeight="false" outlineLevel="0" collapsed="false">
      <c r="A152" s="1"/>
      <c r="B152" s="1"/>
      <c r="C152" s="1"/>
      <c r="D152" s="1"/>
      <c r="E152" s="1"/>
      <c r="F152" s="1"/>
      <c r="G152" s="1"/>
      <c r="H152" s="2"/>
      <c r="I152" s="1"/>
    </row>
  </sheetData>
  <mergeCells count="147">
    <mergeCell ref="B2:G2"/>
    <mergeCell ref="B3:G3"/>
    <mergeCell ref="B4:G4"/>
    <mergeCell ref="B5:G5"/>
    <mergeCell ref="B6:E6"/>
    <mergeCell ref="F6:G6"/>
    <mergeCell ref="B7:G7"/>
    <mergeCell ref="B8:G8"/>
    <mergeCell ref="B9:G9"/>
    <mergeCell ref="B10:C10"/>
    <mergeCell ref="D10:F10"/>
    <mergeCell ref="B11:C11"/>
    <mergeCell ref="D11:E11"/>
    <mergeCell ref="F11:G11"/>
    <mergeCell ref="B12:E12"/>
    <mergeCell ref="F12:G12"/>
    <mergeCell ref="B14:G14"/>
    <mergeCell ref="C15:F15"/>
    <mergeCell ref="C16:F16"/>
    <mergeCell ref="C17:F17"/>
    <mergeCell ref="C18:F18"/>
    <mergeCell ref="B20:G20"/>
    <mergeCell ref="B21:C21"/>
    <mergeCell ref="D21:E21"/>
    <mergeCell ref="B22:C22"/>
    <mergeCell ref="D22:E22"/>
    <mergeCell ref="B24:G24"/>
    <mergeCell ref="B25:G25"/>
    <mergeCell ref="B26:G26"/>
    <mergeCell ref="C27:F27"/>
    <mergeCell ref="C28:F28"/>
    <mergeCell ref="C29:F29"/>
    <mergeCell ref="C30:F30"/>
    <mergeCell ref="C31:F31"/>
    <mergeCell ref="C32:F32"/>
    <mergeCell ref="C33:F33"/>
    <mergeCell ref="B35:H35"/>
    <mergeCell ref="C36:F36"/>
    <mergeCell ref="C37:F37"/>
    <mergeCell ref="E38:F38"/>
    <mergeCell ref="E39:F39"/>
    <mergeCell ref="E40:F40"/>
    <mergeCell ref="C41:F41"/>
    <mergeCell ref="C42:F42"/>
    <mergeCell ref="B43:G43"/>
    <mergeCell ref="B45:H45"/>
    <mergeCell ref="B46:H46"/>
    <mergeCell ref="C47:F47"/>
    <mergeCell ref="C48:F48"/>
    <mergeCell ref="C49:F49"/>
    <mergeCell ref="B50:F50"/>
    <mergeCell ref="B52:H52"/>
    <mergeCell ref="C53:F53"/>
    <mergeCell ref="C55:F55"/>
    <mergeCell ref="B56:B57"/>
    <mergeCell ref="C56:C57"/>
    <mergeCell ref="D56:F56"/>
    <mergeCell ref="G56:G57"/>
    <mergeCell ref="H56:H57"/>
    <mergeCell ref="C58:F58"/>
    <mergeCell ref="C59:F59"/>
    <mergeCell ref="C60:F60"/>
    <mergeCell ref="C61:F61"/>
    <mergeCell ref="C62:F62"/>
    <mergeCell ref="B63:F63"/>
    <mergeCell ref="B65:H65"/>
    <mergeCell ref="C66:F66"/>
    <mergeCell ref="B67:B68"/>
    <mergeCell ref="D67:F67"/>
    <mergeCell ref="C68:F68"/>
    <mergeCell ref="D69:F69"/>
    <mergeCell ref="C70:F70"/>
    <mergeCell ref="C71:F71"/>
    <mergeCell ref="C72:F72"/>
    <mergeCell ref="C73:F73"/>
    <mergeCell ref="C74:F74"/>
    <mergeCell ref="C75:F75"/>
    <mergeCell ref="B76:G76"/>
    <mergeCell ref="B78:H78"/>
    <mergeCell ref="C79:G79"/>
    <mergeCell ref="C80:G80"/>
    <mergeCell ref="C81:G81"/>
    <mergeCell ref="C82:G82"/>
    <mergeCell ref="B83:G83"/>
    <mergeCell ref="B85:H85"/>
    <mergeCell ref="C86:F86"/>
    <mergeCell ref="C87:F87"/>
    <mergeCell ref="C88:F88"/>
    <mergeCell ref="C89:F89"/>
    <mergeCell ref="C90:F90"/>
    <mergeCell ref="C91:F91"/>
    <mergeCell ref="C92:F92"/>
    <mergeCell ref="B93:F93"/>
    <mergeCell ref="B95:H95"/>
    <mergeCell ref="B96:H96"/>
    <mergeCell ref="C97:F97"/>
    <mergeCell ref="C98:F98"/>
    <mergeCell ref="C99:F99"/>
    <mergeCell ref="C100:F100"/>
    <mergeCell ref="C101:F101"/>
    <mergeCell ref="C102:F102"/>
    <mergeCell ref="C103:F103"/>
    <mergeCell ref="B104:F104"/>
    <mergeCell ref="B106:H106"/>
    <mergeCell ref="C107:F107"/>
    <mergeCell ref="C108:F108"/>
    <mergeCell ref="B109:F109"/>
    <mergeCell ref="B111:H111"/>
    <mergeCell ref="C112:F112"/>
    <mergeCell ref="C113:F113"/>
    <mergeCell ref="C114:F114"/>
    <mergeCell ref="B115:G115"/>
    <mergeCell ref="B117:H117"/>
    <mergeCell ref="C118:G118"/>
    <mergeCell ref="C119:G119"/>
    <mergeCell ref="C120:G120"/>
    <mergeCell ref="C121:G121"/>
    <mergeCell ref="C122:G122"/>
    <mergeCell ref="B123:G123"/>
    <mergeCell ref="B125:H125"/>
    <mergeCell ref="C126:F126"/>
    <mergeCell ref="C127:F127"/>
    <mergeCell ref="C128:F128"/>
    <mergeCell ref="D129:E129"/>
    <mergeCell ref="D130:F130"/>
    <mergeCell ref="D131:F131"/>
    <mergeCell ref="C132:F132"/>
    <mergeCell ref="C133:F133"/>
    <mergeCell ref="C134:F134"/>
    <mergeCell ref="C135:F135"/>
    <mergeCell ref="C136:F136"/>
    <mergeCell ref="B137:F137"/>
    <mergeCell ref="B139:H139"/>
    <mergeCell ref="B140:G140"/>
    <mergeCell ref="C141:G141"/>
    <mergeCell ref="C142:G142"/>
    <mergeCell ref="C143:G143"/>
    <mergeCell ref="C144:G144"/>
    <mergeCell ref="C145:G145"/>
    <mergeCell ref="B146:G146"/>
    <mergeCell ref="C147:G147"/>
    <mergeCell ref="B148:G148"/>
    <mergeCell ref="B149:D149"/>
    <mergeCell ref="F149:G149"/>
    <mergeCell ref="B150:D150"/>
    <mergeCell ref="F150:G150"/>
    <mergeCell ref="B151:G151"/>
  </mergeCells>
  <conditionalFormatting sqref="C132:F132">
    <cfRule type="cellIs" priority="2" operator="equal" aboveAverage="0" equalAverage="0" bottom="0" percent="0" rank="0" text="" dxfId="0">
      <formula>"CPRB (Contribuição Previdenciária sobre a Receita Bruta):"</formula>
    </cfRule>
  </conditionalFormatting>
  <dataValidations count="7">
    <dataValidation allowBlank="true" operator="between" showDropDown="false" showErrorMessage="true" showInputMessage="false" sqref="F129" type="list">
      <formula1>"LUCRO PRESUMIDO,LUCRO REAL,SIMPLES NACIONAL"</formula1>
      <formula2>0</formula2>
    </dataValidation>
    <dataValidation allowBlank="true" operator="between" prompt="Certifique-se de estar usando os valores corretos." showDropDown="false" showErrorMessage="false" showInputMessage="true" sqref="G32" type="list">
      <formula1>AUX!$E$2:$E$4</formula1>
      <formula2>0</formula2>
    </dataValidation>
    <dataValidation allowBlank="true" operator="between" showDropDown="false" showErrorMessage="true" showInputMessage="false" sqref="D38 D40 E54" type="list">
      <formula1>"SIM,NÃO"</formula1>
      <formula2>0</formula2>
    </dataValidation>
    <dataValidation allowBlank="true" operator="between" showDropDown="false" showErrorMessage="true" showInputMessage="false" sqref="D57" type="list">
      <formula1>"RAT = 1%,RAT = 2%,RAT = 3%"</formula1>
      <formula2>0</formula2>
    </dataValidation>
    <dataValidation allowBlank="true" operator="between" prompt="Escolha na lista a unidade de medida ou informe outro valor." showDropDown="false" showErrorMessage="false" showInputMessage="true" sqref="F22" type="list">
      <formula1>"Posto de Serviço,Metro Quadrado,Hora Técnica Profissional,Outro (especificar)"</formula1>
      <formula2>0</formula2>
    </dataValidation>
    <dataValidation allowBlank="true" operator="between" showDropDown="false" showErrorMessage="true" showInputMessage="false" sqref="D39" type="list">
      <formula1>AUX!$A$3:$A$6</formula1>
      <formula2>0</formula2>
    </dataValidation>
    <dataValidation allowBlank="true" operator="between" prompt="Insira um número entre 0,5 e 2." showDropDown="true" showErrorMessage="true" showInputMessage="true" sqref="F57" type="decimal">
      <formula1>0.5</formula1>
      <formula2>2</formula2>
    </dataValidation>
  </dataValidations>
  <printOptions headings="false" gridLines="true" gridLinesSet="true" horizontalCentered="true" verticalCentered="false"/>
  <pageMargins left="0.25" right="0.25" top="0.75" bottom="0.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1.14"/>
    <col collapsed="false" customWidth="true" hidden="false" outlineLevel="0" max="2" min="2" style="0" width="12.71"/>
    <col collapsed="false" customWidth="true" hidden="false" outlineLevel="0" max="3" min="3" style="0" width="8.57"/>
    <col collapsed="false" customWidth="true" hidden="false" outlineLevel="0" max="4" min="4" style="0" width="11.71"/>
    <col collapsed="false" customWidth="true" hidden="false" outlineLevel="0" max="5" min="5" style="0" width="2.99"/>
    <col collapsed="false" customWidth="true" hidden="false" outlineLevel="0" max="6" min="6" style="0" width="10.86"/>
    <col collapsed="false" customWidth="true" hidden="false" outlineLevel="0" max="7" min="7" style="0" width="11.3"/>
    <col collapsed="false" customWidth="true" hidden="false" outlineLevel="0" max="8" min="8" style="0" width="8.57"/>
    <col collapsed="false" customWidth="true" hidden="false" outlineLevel="0" max="9" min="9" style="0" width="11.71"/>
  </cols>
  <sheetData>
    <row r="1" customFormat="false" ht="15.75" hidden="false" customHeight="false" outlineLevel="0" collapsed="false">
      <c r="A1" s="107" t="s">
        <v>159</v>
      </c>
      <c r="B1" s="107"/>
      <c r="C1" s="107"/>
      <c r="D1" s="107"/>
      <c r="E1" s="108"/>
      <c r="F1" s="107" t="s">
        <v>160</v>
      </c>
      <c r="G1" s="107"/>
      <c r="H1" s="107"/>
      <c r="I1" s="107"/>
    </row>
    <row r="2" customFormat="false" ht="15.75" hidden="false" customHeight="false" outlineLevel="0" collapsed="false">
      <c r="A2" s="109" t="s">
        <v>161</v>
      </c>
      <c r="B2" s="109" t="s">
        <v>162</v>
      </c>
      <c r="C2" s="110" t="s">
        <v>163</v>
      </c>
      <c r="D2" s="110" t="s">
        <v>164</v>
      </c>
      <c r="E2" s="108"/>
      <c r="F2" s="109" t="s">
        <v>161</v>
      </c>
      <c r="G2" s="109" t="s">
        <v>162</v>
      </c>
      <c r="H2" s="110" t="s">
        <v>163</v>
      </c>
      <c r="I2" s="110" t="s">
        <v>164</v>
      </c>
    </row>
    <row r="3" customFormat="false" ht="15.75" hidden="false" customHeight="false" outlineLevel="0" collapsed="false">
      <c r="A3" s="111" t="s">
        <v>165</v>
      </c>
      <c r="B3" s="112"/>
      <c r="C3" s="113"/>
      <c r="D3" s="113" t="n">
        <f aca="false">B3*C3</f>
        <v>0</v>
      </c>
      <c r="E3" s="108"/>
      <c r="F3" s="111" t="s">
        <v>166</v>
      </c>
      <c r="G3" s="112"/>
      <c r="H3" s="113"/>
      <c r="I3" s="113" t="n">
        <f aca="false">G3*H3</f>
        <v>0</v>
      </c>
    </row>
    <row r="4" customFormat="false" ht="15.75" hidden="false" customHeight="false" outlineLevel="0" collapsed="false">
      <c r="A4" s="114" t="s">
        <v>167</v>
      </c>
      <c r="B4" s="115"/>
      <c r="C4" s="116"/>
      <c r="D4" s="116" t="n">
        <f aca="false">B4*C4</f>
        <v>0</v>
      </c>
      <c r="E4" s="108"/>
      <c r="F4" s="114" t="s">
        <v>168</v>
      </c>
      <c r="G4" s="115"/>
      <c r="H4" s="116"/>
      <c r="I4" s="116" t="n">
        <f aca="false">G4*H4</f>
        <v>0</v>
      </c>
    </row>
    <row r="5" customFormat="false" ht="15.75" hidden="false" customHeight="false" outlineLevel="0" collapsed="false">
      <c r="A5" s="111" t="s">
        <v>169</v>
      </c>
      <c r="B5" s="112"/>
      <c r="C5" s="113"/>
      <c r="D5" s="113" t="n">
        <f aca="false">B5*C5</f>
        <v>0</v>
      </c>
      <c r="E5" s="108"/>
      <c r="F5" s="111" t="s">
        <v>170</v>
      </c>
      <c r="G5" s="112"/>
      <c r="H5" s="113"/>
      <c r="I5" s="113" t="n">
        <f aca="false">G5*H5</f>
        <v>0</v>
      </c>
    </row>
    <row r="6" customFormat="false" ht="15.75" hidden="false" customHeight="false" outlineLevel="0" collapsed="false">
      <c r="A6" s="109" t="s">
        <v>171</v>
      </c>
      <c r="B6" s="117" t="s">
        <v>62</v>
      </c>
      <c r="C6" s="117" t="s">
        <v>62</v>
      </c>
      <c r="D6" s="118" t="n">
        <v>55</v>
      </c>
      <c r="E6" s="108"/>
      <c r="F6" s="114" t="s">
        <v>172</v>
      </c>
      <c r="G6" s="115"/>
      <c r="H6" s="116"/>
      <c r="I6" s="116" t="n">
        <f aca="false">G6*H6</f>
        <v>0</v>
      </c>
    </row>
    <row r="7" customFormat="false" ht="15.75" hidden="false" customHeight="false" outlineLevel="0" collapsed="false">
      <c r="A7" s="108"/>
      <c r="B7" s="108"/>
      <c r="C7" s="108"/>
      <c r="D7" s="108"/>
      <c r="E7" s="108"/>
      <c r="F7" s="111" t="s">
        <v>173</v>
      </c>
      <c r="G7" s="112"/>
      <c r="H7" s="113"/>
      <c r="I7" s="113" t="n">
        <f aca="false">G7*H7</f>
        <v>0</v>
      </c>
    </row>
    <row r="8" customFormat="false" ht="15.75" hidden="false" customHeight="false" outlineLevel="0" collapsed="false">
      <c r="A8" s="108"/>
      <c r="B8" s="108"/>
      <c r="C8" s="108"/>
      <c r="D8" s="108"/>
      <c r="E8" s="108"/>
      <c r="F8" s="109" t="s">
        <v>171</v>
      </c>
      <c r="G8" s="117" t="s">
        <v>62</v>
      </c>
      <c r="H8" s="117" t="s">
        <v>62</v>
      </c>
      <c r="I8" s="118" t="n">
        <f aca="false">SUM(I3:I7)</f>
        <v>0</v>
      </c>
    </row>
    <row r="9" customFormat="false" ht="15.75" hidden="false" customHeight="false" outlineLevel="0" collapsed="false">
      <c r="A9" s="108"/>
      <c r="B9" s="108"/>
      <c r="C9" s="108"/>
      <c r="D9" s="108"/>
      <c r="E9" s="108"/>
      <c r="F9" s="108"/>
      <c r="G9" s="108"/>
      <c r="H9" s="108"/>
      <c r="I9" s="108"/>
    </row>
    <row r="10" customFormat="false" ht="15.75" hidden="false" customHeight="false" outlineLevel="0" collapsed="false">
      <c r="A10" s="108"/>
      <c r="B10" s="108"/>
      <c r="C10" s="108"/>
      <c r="D10" s="108"/>
      <c r="E10" s="108"/>
      <c r="F10" s="108"/>
      <c r="G10" s="108"/>
      <c r="H10" s="108"/>
      <c r="I10" s="108"/>
    </row>
    <row r="11" customFormat="false" ht="15.75" hidden="false" customHeight="false" outlineLevel="0" collapsed="false">
      <c r="A11" s="108"/>
      <c r="B11" s="108"/>
      <c r="C11" s="108"/>
      <c r="D11" s="108"/>
      <c r="E11" s="108"/>
      <c r="F11" s="108"/>
      <c r="G11" s="108"/>
      <c r="H11" s="108"/>
      <c r="I11" s="108"/>
    </row>
    <row r="12" customFormat="false" ht="15.75" hidden="false" customHeight="false" outlineLevel="0" collapsed="false">
      <c r="A12" s="108"/>
      <c r="B12" s="108"/>
      <c r="C12" s="108"/>
      <c r="D12" s="108"/>
      <c r="E12" s="108"/>
      <c r="F12" s="108"/>
      <c r="G12" s="108"/>
      <c r="H12" s="108"/>
      <c r="I12" s="108"/>
    </row>
    <row r="13" customFormat="false" ht="15.75" hidden="false" customHeight="false" outlineLevel="0" collapsed="false">
      <c r="A13" s="108"/>
      <c r="B13" s="108"/>
      <c r="C13" s="108"/>
      <c r="D13" s="108"/>
      <c r="E13" s="108"/>
      <c r="F13" s="108"/>
      <c r="G13" s="108"/>
      <c r="H13" s="108"/>
      <c r="I13" s="108"/>
    </row>
    <row r="14" customFormat="false" ht="15.75" hidden="false" customHeight="false" outlineLevel="0" collapsed="false">
      <c r="A14" s="108"/>
      <c r="B14" s="108"/>
      <c r="C14" s="108"/>
      <c r="D14" s="108"/>
      <c r="E14" s="108"/>
      <c r="F14" s="108"/>
      <c r="G14" s="108"/>
      <c r="H14" s="108"/>
      <c r="I14" s="108"/>
    </row>
    <row r="15" customFormat="false" ht="15.75" hidden="false" customHeight="false" outlineLevel="0" collapsed="false">
      <c r="A15" s="108"/>
      <c r="B15" s="108"/>
      <c r="C15" s="108"/>
      <c r="D15" s="108"/>
      <c r="E15" s="108"/>
      <c r="F15" s="108"/>
      <c r="G15" s="108"/>
      <c r="H15" s="108"/>
      <c r="I15" s="108"/>
    </row>
    <row r="16" customFormat="false" ht="15.75" hidden="false" customHeight="false" outlineLevel="0" collapsed="false">
      <c r="A16" s="108"/>
      <c r="B16" s="108"/>
      <c r="C16" s="108"/>
      <c r="D16" s="108"/>
      <c r="E16" s="108"/>
      <c r="F16" s="108"/>
      <c r="G16" s="108"/>
      <c r="H16" s="108"/>
      <c r="I16" s="108"/>
    </row>
    <row r="17" customFormat="false" ht="15.75" hidden="false" customHeight="false" outlineLevel="0" collapsed="false">
      <c r="A17" s="108"/>
      <c r="B17" s="108"/>
      <c r="C17" s="108"/>
      <c r="D17" s="108"/>
      <c r="E17" s="108"/>
      <c r="F17" s="108"/>
      <c r="G17" s="108"/>
      <c r="H17" s="108"/>
      <c r="I17" s="108"/>
    </row>
    <row r="18" customFormat="false" ht="15.75" hidden="false" customHeight="false" outlineLevel="0" collapsed="false">
      <c r="A18" s="108"/>
      <c r="B18" s="108"/>
      <c r="C18" s="108"/>
      <c r="D18" s="108"/>
      <c r="E18" s="108"/>
      <c r="F18" s="108"/>
      <c r="G18" s="108"/>
      <c r="H18" s="108"/>
      <c r="I18" s="108"/>
    </row>
    <row r="19" customFormat="false" ht="15.75" hidden="false" customHeight="false" outlineLevel="0" collapsed="false">
      <c r="A19" s="108"/>
      <c r="B19" s="108"/>
      <c r="C19" s="108"/>
      <c r="D19" s="108"/>
      <c r="E19" s="108"/>
      <c r="F19" s="108"/>
      <c r="G19" s="108"/>
      <c r="H19" s="108"/>
      <c r="I19" s="108"/>
    </row>
    <row r="20" customFormat="false" ht="15.75" hidden="false" customHeight="false" outlineLevel="0" collapsed="false">
      <c r="A20" s="108"/>
      <c r="B20" s="108"/>
      <c r="C20" s="108"/>
      <c r="D20" s="108"/>
      <c r="E20" s="108"/>
      <c r="F20" s="108"/>
      <c r="G20" s="108"/>
      <c r="H20" s="108"/>
      <c r="I20" s="108"/>
    </row>
  </sheetData>
  <mergeCells count="2">
    <mergeCell ref="A1:D1"/>
    <mergeCell ref="F1:I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6.87"/>
  </cols>
  <sheetData>
    <row r="1" customFormat="false" ht="15.75" hidden="false" customHeight="false" outlineLevel="0" collapsed="false">
      <c r="A1" s="119" t="s">
        <v>174</v>
      </c>
      <c r="B1" s="119"/>
      <c r="D1" s="120" t="s">
        <v>175</v>
      </c>
      <c r="E1" s="120"/>
    </row>
    <row r="2" customFormat="false" ht="15.75" hidden="false" customHeight="false" outlineLevel="0" collapsed="false">
      <c r="A2" s="121" t="s">
        <v>176</v>
      </c>
      <c r="B2" s="121" t="s">
        <v>177</v>
      </c>
      <c r="D2" s="122" t="s">
        <v>178</v>
      </c>
      <c r="E2" s="122" t="n">
        <v>15.21</v>
      </c>
    </row>
    <row r="3" customFormat="false" ht="15.75" hidden="false" customHeight="false" outlineLevel="0" collapsed="false">
      <c r="A3" s="123" t="s">
        <v>179</v>
      </c>
      <c r="B3" s="124" t="n">
        <v>0.4</v>
      </c>
      <c r="D3" s="122" t="s">
        <v>180</v>
      </c>
      <c r="E3" s="122" t="n">
        <v>21.01</v>
      </c>
    </row>
    <row r="4" customFormat="false" ht="15.75" hidden="false" customHeight="false" outlineLevel="0" collapsed="false">
      <c r="A4" s="123" t="s">
        <v>59</v>
      </c>
      <c r="B4" s="124" t="n">
        <v>0.2</v>
      </c>
      <c r="D4" s="122" t="s">
        <v>181</v>
      </c>
      <c r="E4" s="122" t="n">
        <v>25.22</v>
      </c>
    </row>
    <row r="5" customFormat="false" ht="15.75" hidden="false" customHeight="false" outlineLevel="0" collapsed="false">
      <c r="A5" s="123" t="s">
        <v>182</v>
      </c>
      <c r="B5" s="124" t="n">
        <v>0.1</v>
      </c>
    </row>
    <row r="6" customFormat="false" ht="15.75" hidden="false" customHeight="false" outlineLevel="0" collapsed="false">
      <c r="A6" s="123" t="s">
        <v>57</v>
      </c>
      <c r="B6" s="124" t="n">
        <v>0</v>
      </c>
    </row>
    <row r="8" customFormat="false" ht="15.75" hidden="false" customHeight="false" outlineLevel="0" collapsed="false">
      <c r="A8" s="123" t="s">
        <v>183</v>
      </c>
      <c r="B8" s="125" t="n">
        <v>1100</v>
      </c>
    </row>
  </sheetData>
  <mergeCells count="2">
    <mergeCell ref="A1:B1"/>
    <mergeCell ref="D1:E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44.99"/>
    <col collapsed="false" customWidth="true" hidden="false" outlineLevel="0" max="3" min="3" style="0" width="16.14"/>
    <col collapsed="false" customWidth="true" hidden="false" outlineLevel="0" max="4" min="4" style="0" width="23.29"/>
    <col collapsed="false" customWidth="true" hidden="false" outlineLevel="0" max="5" min="5" style="0" width="14.69"/>
  </cols>
  <sheetData>
    <row r="1" customFormat="false" ht="15.75" hidden="false" customHeight="false" outlineLevel="0" collapsed="false">
      <c r="E1" s="126"/>
    </row>
    <row r="2" customFormat="false" ht="15.75" hidden="false" customHeight="false" outlineLevel="0" collapsed="false">
      <c r="A2" s="127"/>
      <c r="B2" s="128" t="s">
        <v>184</v>
      </c>
      <c r="C2" s="128" t="s">
        <v>185</v>
      </c>
      <c r="D2" s="128" t="s">
        <v>186</v>
      </c>
      <c r="E2" s="129" t="s">
        <v>187</v>
      </c>
      <c r="F2" s="128" t="s">
        <v>188</v>
      </c>
      <c r="G2" s="128" t="s">
        <v>189</v>
      </c>
    </row>
    <row r="3" customFormat="false" ht="15.75" hidden="false" customHeight="false" outlineLevel="0" collapsed="false">
      <c r="A3" s="127" t="e">
        <f aca="false">'analista senior'!a103</f>
        <v>#NAME?</v>
      </c>
      <c r="B3" s="128" t="n">
        <v>2</v>
      </c>
      <c r="C3" s="127" t="e">
        <f aca="false">'analista senior'!d98</f>
        <v>#NAME?</v>
      </c>
      <c r="D3" s="130" t="e">
        <f aca="false">'analista senior'!e103</f>
        <v>#NAME?</v>
      </c>
      <c r="E3" s="131" t="e">
        <f aca="false">C3*12</f>
        <v>#NAME?</v>
      </c>
      <c r="F3" s="132" t="e">
        <f aca="false">'analista senior'!f103</f>
        <v>#NAME?</v>
      </c>
      <c r="G3" s="133" t="e">
        <f aca="false">(C3/2)/C4</f>
        <v>#NAME?</v>
      </c>
    </row>
    <row r="4" customFormat="false" ht="15.75" hidden="false" customHeight="false" outlineLevel="0" collapsed="false">
      <c r="A4" s="127" t="e">
        <f aca="false">'analista pleno'!a103</f>
        <v>#NAME?</v>
      </c>
      <c r="B4" s="128" t="n">
        <v>1</v>
      </c>
      <c r="C4" s="127" t="e">
        <f aca="false">'analista pleno'!c127</f>
        <v>#NAME?</v>
      </c>
      <c r="D4" s="130" t="e">
        <f aca="false">'analista pleno'!e132</f>
        <v>#NAME?</v>
      </c>
      <c r="E4" s="131" t="e">
        <f aca="false">C4*12</f>
        <v>#NAME?</v>
      </c>
      <c r="F4" s="132" t="e">
        <f aca="false">'analista pleno'!f132</f>
        <v>#NAME?</v>
      </c>
      <c r="G4" s="134" t="e">
        <f aca="false">C4/C4</f>
        <v>#NAME?</v>
      </c>
    </row>
    <row r="5" customFormat="false" ht="15.75" hidden="false" customHeight="false" outlineLevel="0" collapsed="false">
      <c r="A5" s="127"/>
      <c r="B5" s="127"/>
      <c r="C5" s="135" t="e">
        <f aca="false">SUM(C3:C4)</f>
        <v>#NAME?</v>
      </c>
      <c r="D5" s="127"/>
      <c r="E5" s="136" t="e">
        <f aca="false">SUM(E3:E4)</f>
        <v>#NAME?</v>
      </c>
      <c r="F5" s="127"/>
      <c r="G5" s="127"/>
    </row>
    <row r="6" customFormat="false" ht="15.75" hidden="false" customHeight="false" outlineLevel="0" collapsed="false">
      <c r="E6" s="126"/>
    </row>
    <row r="7" customFormat="false" ht="15.75" hidden="false" customHeight="false" outlineLevel="0" collapsed="false">
      <c r="E7" s="126"/>
    </row>
    <row r="8" customFormat="false" ht="15.75" hidden="false" customHeight="false" outlineLevel="0" collapsed="false">
      <c r="E8" s="126"/>
    </row>
    <row r="9" customFormat="false" ht="15.75" hidden="false" customHeight="false" outlineLevel="0" collapsed="false">
      <c r="E9" s="126"/>
    </row>
    <row r="10" customFormat="false" ht="15.75" hidden="false" customHeight="false" outlineLevel="0" collapsed="false">
      <c r="E10" s="126"/>
    </row>
    <row r="11" customFormat="false" ht="15.75" hidden="false" customHeight="false" outlineLevel="0" collapsed="false">
      <c r="E11" s="126"/>
    </row>
    <row r="12" customFormat="false" ht="15.75" hidden="false" customHeight="false" outlineLevel="0" collapsed="false">
      <c r="E12" s="126"/>
    </row>
    <row r="13" customFormat="false" ht="15.75" hidden="false" customHeight="false" outlineLevel="0" collapsed="false">
      <c r="E13" s="126"/>
    </row>
    <row r="14" customFormat="false" ht="15.75" hidden="false" customHeight="false" outlineLevel="0" collapsed="false">
      <c r="E14" s="126"/>
    </row>
    <row r="15" customFormat="false" ht="15.75" hidden="false" customHeight="false" outlineLevel="0" collapsed="false">
      <c r="E15" s="126"/>
    </row>
    <row r="16" customFormat="false" ht="15.75" hidden="false" customHeight="false" outlineLevel="0" collapsed="false">
      <c r="E16" s="126"/>
    </row>
    <row r="17" customFormat="false" ht="15.75" hidden="false" customHeight="false" outlineLevel="0" collapsed="false">
      <c r="E17" s="126"/>
    </row>
    <row r="18" customFormat="false" ht="15.75" hidden="false" customHeight="false" outlineLevel="0" collapsed="false">
      <c r="E18" s="126"/>
    </row>
    <row r="19" customFormat="false" ht="15.75" hidden="false" customHeight="false" outlineLevel="0" collapsed="false">
      <c r="E19" s="126"/>
    </row>
    <row r="20" customFormat="false" ht="15.75" hidden="false" customHeight="false" outlineLevel="0" collapsed="false">
      <c r="E20" s="126"/>
    </row>
    <row r="21" customFormat="false" ht="15.75" hidden="false" customHeight="false" outlineLevel="0" collapsed="false">
      <c r="E21" s="126"/>
    </row>
    <row r="22" customFormat="false" ht="15.75" hidden="false" customHeight="false" outlineLevel="0" collapsed="false">
      <c r="E22" s="126"/>
    </row>
    <row r="23" customFormat="false" ht="15.75" hidden="false" customHeight="false" outlineLevel="0" collapsed="false">
      <c r="E23" s="126"/>
    </row>
    <row r="24" customFormat="false" ht="15.75" hidden="false" customHeight="false" outlineLevel="0" collapsed="false">
      <c r="E24" s="126"/>
    </row>
    <row r="25" customFormat="false" ht="15.75" hidden="false" customHeight="false" outlineLevel="0" collapsed="false">
      <c r="E25" s="126"/>
    </row>
    <row r="26" customFormat="false" ht="15.75" hidden="false" customHeight="false" outlineLevel="0" collapsed="false">
      <c r="E26" s="126"/>
    </row>
    <row r="27" customFormat="false" ht="15.75" hidden="false" customHeight="false" outlineLevel="0" collapsed="false">
      <c r="E27" s="126"/>
    </row>
    <row r="28" customFormat="false" ht="15.75" hidden="false" customHeight="false" outlineLevel="0" collapsed="false">
      <c r="E28" s="126"/>
    </row>
    <row r="29" customFormat="false" ht="15.75" hidden="false" customHeight="false" outlineLevel="0" collapsed="false">
      <c r="E29" s="126"/>
    </row>
    <row r="30" customFormat="false" ht="15.75" hidden="false" customHeight="false" outlineLevel="0" collapsed="false">
      <c r="E30" s="126"/>
    </row>
    <row r="31" customFormat="false" ht="15.75" hidden="false" customHeight="false" outlineLevel="0" collapsed="false">
      <c r="E31" s="126"/>
    </row>
    <row r="32" customFormat="false" ht="15.75" hidden="false" customHeight="false" outlineLevel="0" collapsed="false">
      <c r="E32" s="126"/>
    </row>
    <row r="33" customFormat="false" ht="15.75" hidden="false" customHeight="false" outlineLevel="0" collapsed="false">
      <c r="E33" s="126"/>
    </row>
    <row r="34" customFormat="false" ht="15.75" hidden="false" customHeight="false" outlineLevel="0" collapsed="false">
      <c r="E34" s="126"/>
    </row>
    <row r="35" customFormat="false" ht="15.75" hidden="false" customHeight="false" outlineLevel="0" collapsed="false">
      <c r="E35" s="126"/>
    </row>
    <row r="36" customFormat="false" ht="15.75" hidden="false" customHeight="false" outlineLevel="0" collapsed="false">
      <c r="E36" s="126"/>
    </row>
    <row r="37" customFormat="false" ht="15.75" hidden="false" customHeight="false" outlineLevel="0" collapsed="false">
      <c r="E37" s="126"/>
    </row>
    <row r="38" customFormat="false" ht="15.75" hidden="false" customHeight="false" outlineLevel="0" collapsed="false">
      <c r="E38" s="126"/>
    </row>
    <row r="39" customFormat="false" ht="15.75" hidden="false" customHeight="false" outlineLevel="0" collapsed="false">
      <c r="E39" s="126"/>
    </row>
    <row r="40" customFormat="false" ht="15.75" hidden="false" customHeight="false" outlineLevel="0" collapsed="false">
      <c r="E40" s="126"/>
    </row>
    <row r="41" customFormat="false" ht="15.75" hidden="false" customHeight="false" outlineLevel="0" collapsed="false">
      <c r="E41" s="126"/>
    </row>
    <row r="42" customFormat="false" ht="15.75" hidden="false" customHeight="false" outlineLevel="0" collapsed="false">
      <c r="E42" s="126"/>
    </row>
    <row r="43" customFormat="false" ht="15.75" hidden="false" customHeight="false" outlineLevel="0" collapsed="false">
      <c r="E43" s="126"/>
    </row>
    <row r="44" customFormat="false" ht="15.75" hidden="false" customHeight="false" outlineLevel="0" collapsed="false">
      <c r="E44" s="126"/>
    </row>
    <row r="45" customFormat="false" ht="15.75" hidden="false" customHeight="false" outlineLevel="0" collapsed="false">
      <c r="E45" s="126"/>
    </row>
    <row r="46" customFormat="false" ht="15.75" hidden="false" customHeight="false" outlineLevel="0" collapsed="false">
      <c r="E46" s="126"/>
    </row>
    <row r="47" customFormat="false" ht="15.75" hidden="false" customHeight="false" outlineLevel="0" collapsed="false">
      <c r="E47" s="126"/>
    </row>
    <row r="48" customFormat="false" ht="15.75" hidden="false" customHeight="false" outlineLevel="0" collapsed="false">
      <c r="E48" s="126"/>
    </row>
    <row r="49" customFormat="false" ht="15.75" hidden="false" customHeight="false" outlineLevel="0" collapsed="false">
      <c r="E49" s="126"/>
    </row>
    <row r="50" customFormat="false" ht="15.75" hidden="false" customHeight="false" outlineLevel="0" collapsed="false">
      <c r="E50" s="126"/>
    </row>
    <row r="51" customFormat="false" ht="15.75" hidden="false" customHeight="false" outlineLevel="0" collapsed="false">
      <c r="E51" s="126"/>
    </row>
    <row r="52" customFormat="false" ht="15.75" hidden="false" customHeight="false" outlineLevel="0" collapsed="false">
      <c r="E52" s="126"/>
    </row>
    <row r="53" customFormat="false" ht="15.75" hidden="false" customHeight="false" outlineLevel="0" collapsed="false">
      <c r="E53" s="126"/>
    </row>
    <row r="54" customFormat="false" ht="15.75" hidden="false" customHeight="false" outlineLevel="0" collapsed="false">
      <c r="E54" s="126"/>
    </row>
    <row r="55" customFormat="false" ht="15.75" hidden="false" customHeight="false" outlineLevel="0" collapsed="false">
      <c r="E55" s="126"/>
    </row>
    <row r="56" customFormat="false" ht="15.75" hidden="false" customHeight="false" outlineLevel="0" collapsed="false">
      <c r="E56" s="126"/>
    </row>
    <row r="57" customFormat="false" ht="15.75" hidden="false" customHeight="false" outlineLevel="0" collapsed="false">
      <c r="E57" s="126"/>
    </row>
    <row r="58" customFormat="false" ht="15.75" hidden="false" customHeight="false" outlineLevel="0" collapsed="false">
      <c r="E58" s="126"/>
    </row>
    <row r="59" customFormat="false" ht="15.75" hidden="false" customHeight="false" outlineLevel="0" collapsed="false">
      <c r="E59" s="126"/>
    </row>
    <row r="60" customFormat="false" ht="15.75" hidden="false" customHeight="false" outlineLevel="0" collapsed="false">
      <c r="E60" s="126"/>
    </row>
    <row r="61" customFormat="false" ht="15.75" hidden="false" customHeight="false" outlineLevel="0" collapsed="false">
      <c r="E61" s="126"/>
    </row>
    <row r="62" customFormat="false" ht="15.75" hidden="false" customHeight="false" outlineLevel="0" collapsed="false">
      <c r="E62" s="126"/>
    </row>
    <row r="63" customFormat="false" ht="15.75" hidden="false" customHeight="false" outlineLevel="0" collapsed="false">
      <c r="E63" s="126"/>
    </row>
    <row r="64" customFormat="false" ht="15.75" hidden="false" customHeight="false" outlineLevel="0" collapsed="false">
      <c r="E64" s="126"/>
    </row>
    <row r="65" customFormat="false" ht="15.75" hidden="false" customHeight="false" outlineLevel="0" collapsed="false">
      <c r="E65" s="126"/>
    </row>
    <row r="66" customFormat="false" ht="15.75" hidden="false" customHeight="false" outlineLevel="0" collapsed="false">
      <c r="E66" s="126"/>
    </row>
    <row r="67" customFormat="false" ht="15.75" hidden="false" customHeight="false" outlineLevel="0" collapsed="false">
      <c r="E67" s="126"/>
    </row>
    <row r="68" customFormat="false" ht="15.75" hidden="false" customHeight="false" outlineLevel="0" collapsed="false">
      <c r="E68" s="126"/>
    </row>
    <row r="69" customFormat="false" ht="15.75" hidden="false" customHeight="false" outlineLevel="0" collapsed="false">
      <c r="E69" s="126"/>
    </row>
    <row r="70" customFormat="false" ht="15.75" hidden="false" customHeight="false" outlineLevel="0" collapsed="false">
      <c r="E70" s="126"/>
    </row>
    <row r="71" customFormat="false" ht="15.75" hidden="false" customHeight="false" outlineLevel="0" collapsed="false">
      <c r="E71" s="126"/>
    </row>
    <row r="72" customFormat="false" ht="15.75" hidden="false" customHeight="false" outlineLevel="0" collapsed="false">
      <c r="E72" s="126"/>
    </row>
    <row r="73" customFormat="false" ht="15.75" hidden="false" customHeight="false" outlineLevel="0" collapsed="false">
      <c r="E73" s="126"/>
    </row>
    <row r="74" customFormat="false" ht="15.75" hidden="false" customHeight="false" outlineLevel="0" collapsed="false">
      <c r="E74" s="126"/>
    </row>
    <row r="75" customFormat="false" ht="15.75" hidden="false" customHeight="false" outlineLevel="0" collapsed="false">
      <c r="E75" s="126"/>
    </row>
    <row r="76" customFormat="false" ht="15.75" hidden="false" customHeight="false" outlineLevel="0" collapsed="false">
      <c r="E76" s="126"/>
    </row>
    <row r="77" customFormat="false" ht="15.75" hidden="false" customHeight="false" outlineLevel="0" collapsed="false">
      <c r="E77" s="126"/>
    </row>
    <row r="78" customFormat="false" ht="15.75" hidden="false" customHeight="false" outlineLevel="0" collapsed="false">
      <c r="E78" s="126"/>
    </row>
    <row r="79" customFormat="false" ht="15.75" hidden="false" customHeight="false" outlineLevel="0" collapsed="false">
      <c r="E79" s="126"/>
    </row>
    <row r="80" customFormat="false" ht="15.75" hidden="false" customHeight="false" outlineLevel="0" collapsed="false">
      <c r="E80" s="126"/>
    </row>
    <row r="81" customFormat="false" ht="15.75" hidden="false" customHeight="false" outlineLevel="0" collapsed="false">
      <c r="E81" s="126"/>
    </row>
    <row r="82" customFormat="false" ht="15.75" hidden="false" customHeight="false" outlineLevel="0" collapsed="false">
      <c r="E82" s="126"/>
    </row>
    <row r="83" customFormat="false" ht="15.75" hidden="false" customHeight="false" outlineLevel="0" collapsed="false">
      <c r="E83" s="126"/>
    </row>
    <row r="84" customFormat="false" ht="15.75" hidden="false" customHeight="false" outlineLevel="0" collapsed="false">
      <c r="E84" s="126"/>
    </row>
    <row r="85" customFormat="false" ht="15.75" hidden="false" customHeight="false" outlineLevel="0" collapsed="false">
      <c r="E85" s="126"/>
    </row>
    <row r="86" customFormat="false" ht="15.75" hidden="false" customHeight="false" outlineLevel="0" collapsed="false">
      <c r="E86" s="126"/>
    </row>
    <row r="87" customFormat="false" ht="15.75" hidden="false" customHeight="false" outlineLevel="0" collapsed="false">
      <c r="E87" s="126"/>
    </row>
    <row r="88" customFormat="false" ht="15.75" hidden="false" customHeight="false" outlineLevel="0" collapsed="false">
      <c r="E88" s="126"/>
    </row>
    <row r="89" customFormat="false" ht="15.75" hidden="false" customHeight="false" outlineLevel="0" collapsed="false">
      <c r="E89" s="126"/>
    </row>
    <row r="90" customFormat="false" ht="15.75" hidden="false" customHeight="false" outlineLevel="0" collapsed="false">
      <c r="E90" s="126"/>
    </row>
    <row r="91" customFormat="false" ht="15.75" hidden="false" customHeight="false" outlineLevel="0" collapsed="false">
      <c r="E91" s="126"/>
    </row>
    <row r="92" customFormat="false" ht="15.75" hidden="false" customHeight="false" outlineLevel="0" collapsed="false">
      <c r="E92" s="126"/>
    </row>
    <row r="93" customFormat="false" ht="15.75" hidden="false" customHeight="false" outlineLevel="0" collapsed="false">
      <c r="E93" s="126"/>
    </row>
    <row r="94" customFormat="false" ht="15.75" hidden="false" customHeight="false" outlineLevel="0" collapsed="false">
      <c r="E94" s="126"/>
    </row>
    <row r="95" customFormat="false" ht="15.75" hidden="false" customHeight="false" outlineLevel="0" collapsed="false">
      <c r="E95" s="126"/>
    </row>
    <row r="96" customFormat="false" ht="15.75" hidden="false" customHeight="false" outlineLevel="0" collapsed="false">
      <c r="E96" s="126"/>
    </row>
    <row r="97" customFormat="false" ht="15.75" hidden="false" customHeight="false" outlineLevel="0" collapsed="false">
      <c r="E97" s="126"/>
    </row>
    <row r="98" customFormat="false" ht="15.75" hidden="false" customHeight="false" outlineLevel="0" collapsed="false">
      <c r="E98" s="126"/>
    </row>
    <row r="99" customFormat="false" ht="15.75" hidden="false" customHeight="false" outlineLevel="0" collapsed="false">
      <c r="E99" s="126"/>
    </row>
    <row r="100" customFormat="false" ht="15.75" hidden="false" customHeight="false" outlineLevel="0" collapsed="false">
      <c r="E100" s="126"/>
    </row>
    <row r="101" customFormat="false" ht="15.75" hidden="false" customHeight="false" outlineLevel="0" collapsed="false">
      <c r="E101" s="126"/>
    </row>
    <row r="102" customFormat="false" ht="15.75" hidden="false" customHeight="false" outlineLevel="0" collapsed="false">
      <c r="E102" s="126"/>
    </row>
    <row r="103" customFormat="false" ht="15.75" hidden="false" customHeight="false" outlineLevel="0" collapsed="false">
      <c r="E103" s="126"/>
    </row>
    <row r="104" customFormat="false" ht="15.75" hidden="false" customHeight="false" outlineLevel="0" collapsed="false">
      <c r="E104" s="126"/>
    </row>
    <row r="105" customFormat="false" ht="15.75" hidden="false" customHeight="false" outlineLevel="0" collapsed="false">
      <c r="E105" s="126"/>
    </row>
    <row r="106" customFormat="false" ht="15.75" hidden="false" customHeight="false" outlineLevel="0" collapsed="false">
      <c r="E106" s="126"/>
    </row>
    <row r="107" customFormat="false" ht="15.75" hidden="false" customHeight="false" outlineLevel="0" collapsed="false">
      <c r="E107" s="126"/>
    </row>
    <row r="108" customFormat="false" ht="15.75" hidden="false" customHeight="false" outlineLevel="0" collapsed="false">
      <c r="E108" s="126"/>
    </row>
    <row r="109" customFormat="false" ht="15.75" hidden="false" customHeight="false" outlineLevel="0" collapsed="false">
      <c r="E109" s="126"/>
    </row>
    <row r="110" customFormat="false" ht="15.75" hidden="false" customHeight="false" outlineLevel="0" collapsed="false">
      <c r="E110" s="126"/>
    </row>
    <row r="111" customFormat="false" ht="15.75" hidden="false" customHeight="false" outlineLevel="0" collapsed="false">
      <c r="E111" s="126"/>
    </row>
    <row r="112" customFormat="false" ht="15.75" hidden="false" customHeight="false" outlineLevel="0" collapsed="false">
      <c r="E112" s="126"/>
    </row>
    <row r="113" customFormat="false" ht="15.75" hidden="false" customHeight="false" outlineLevel="0" collapsed="false">
      <c r="E113" s="126"/>
    </row>
    <row r="114" customFormat="false" ht="15.75" hidden="false" customHeight="false" outlineLevel="0" collapsed="false">
      <c r="E114" s="126"/>
    </row>
    <row r="115" customFormat="false" ht="15.75" hidden="false" customHeight="false" outlineLevel="0" collapsed="false">
      <c r="E115" s="126"/>
    </row>
    <row r="116" customFormat="false" ht="15.75" hidden="false" customHeight="false" outlineLevel="0" collapsed="false">
      <c r="E116" s="126"/>
    </row>
    <row r="117" customFormat="false" ht="15.75" hidden="false" customHeight="false" outlineLevel="0" collapsed="false">
      <c r="E117" s="126"/>
    </row>
    <row r="118" customFormat="false" ht="15.75" hidden="false" customHeight="false" outlineLevel="0" collapsed="false">
      <c r="E118" s="126"/>
    </row>
    <row r="119" customFormat="false" ht="15.75" hidden="false" customHeight="false" outlineLevel="0" collapsed="false">
      <c r="E119" s="126"/>
    </row>
    <row r="120" customFormat="false" ht="15.75" hidden="false" customHeight="false" outlineLevel="0" collapsed="false">
      <c r="E120" s="126"/>
    </row>
    <row r="121" customFormat="false" ht="15.75" hidden="false" customHeight="false" outlineLevel="0" collapsed="false">
      <c r="E121" s="126"/>
    </row>
    <row r="122" customFormat="false" ht="15.75" hidden="false" customHeight="false" outlineLevel="0" collapsed="false">
      <c r="E122" s="126"/>
    </row>
    <row r="123" customFormat="false" ht="15.75" hidden="false" customHeight="false" outlineLevel="0" collapsed="false">
      <c r="E123" s="126"/>
    </row>
    <row r="124" customFormat="false" ht="15.75" hidden="false" customHeight="false" outlineLevel="0" collapsed="false">
      <c r="E124" s="126"/>
    </row>
    <row r="125" customFormat="false" ht="15.75" hidden="false" customHeight="false" outlineLevel="0" collapsed="false">
      <c r="E125" s="126"/>
    </row>
    <row r="126" customFormat="false" ht="15.75" hidden="false" customHeight="false" outlineLevel="0" collapsed="false">
      <c r="E126" s="126"/>
    </row>
    <row r="127" customFormat="false" ht="15.75" hidden="false" customHeight="false" outlineLevel="0" collapsed="false">
      <c r="E127" s="126"/>
    </row>
    <row r="128" customFormat="false" ht="15.75" hidden="false" customHeight="false" outlineLevel="0" collapsed="false">
      <c r="E128" s="126"/>
    </row>
    <row r="129" customFormat="false" ht="15.75" hidden="false" customHeight="false" outlineLevel="0" collapsed="false">
      <c r="E129" s="126"/>
    </row>
    <row r="130" customFormat="false" ht="15.75" hidden="false" customHeight="false" outlineLevel="0" collapsed="false">
      <c r="E130" s="126"/>
    </row>
    <row r="131" customFormat="false" ht="15.75" hidden="false" customHeight="false" outlineLevel="0" collapsed="false">
      <c r="E131" s="126"/>
    </row>
    <row r="132" customFormat="false" ht="15.75" hidden="false" customHeight="false" outlineLevel="0" collapsed="false">
      <c r="E132" s="126"/>
    </row>
    <row r="133" customFormat="false" ht="15.75" hidden="false" customHeight="false" outlineLevel="0" collapsed="false">
      <c r="E133" s="126"/>
    </row>
    <row r="134" customFormat="false" ht="15.75" hidden="false" customHeight="false" outlineLevel="0" collapsed="false">
      <c r="E134" s="126"/>
    </row>
    <row r="135" customFormat="false" ht="15.75" hidden="false" customHeight="false" outlineLevel="0" collapsed="false">
      <c r="E135" s="126"/>
    </row>
    <row r="136" customFormat="false" ht="15.75" hidden="false" customHeight="false" outlineLevel="0" collapsed="false">
      <c r="E136" s="126"/>
    </row>
    <row r="137" customFormat="false" ht="15.75" hidden="false" customHeight="false" outlineLevel="0" collapsed="false">
      <c r="E137" s="126"/>
    </row>
    <row r="138" customFormat="false" ht="15.75" hidden="false" customHeight="false" outlineLevel="0" collapsed="false">
      <c r="E138" s="126"/>
    </row>
    <row r="139" customFormat="false" ht="15.75" hidden="false" customHeight="false" outlineLevel="0" collapsed="false">
      <c r="E139" s="126"/>
    </row>
    <row r="140" customFormat="false" ht="15.75" hidden="false" customHeight="false" outlineLevel="0" collapsed="false">
      <c r="E140" s="126"/>
    </row>
    <row r="141" customFormat="false" ht="15.75" hidden="false" customHeight="false" outlineLevel="0" collapsed="false">
      <c r="E141" s="126"/>
    </row>
    <row r="142" customFormat="false" ht="15.75" hidden="false" customHeight="false" outlineLevel="0" collapsed="false">
      <c r="E142" s="126"/>
    </row>
    <row r="143" customFormat="false" ht="15.75" hidden="false" customHeight="false" outlineLevel="0" collapsed="false">
      <c r="E143" s="126"/>
    </row>
    <row r="144" customFormat="false" ht="15.75" hidden="false" customHeight="false" outlineLevel="0" collapsed="false">
      <c r="E144" s="126"/>
    </row>
    <row r="145" customFormat="false" ht="15.75" hidden="false" customHeight="false" outlineLevel="0" collapsed="false">
      <c r="E145" s="126"/>
    </row>
    <row r="146" customFormat="false" ht="15.75" hidden="false" customHeight="false" outlineLevel="0" collapsed="false">
      <c r="E146" s="126"/>
    </row>
    <row r="147" customFormat="false" ht="15.75" hidden="false" customHeight="false" outlineLevel="0" collapsed="false">
      <c r="E147" s="126"/>
    </row>
    <row r="148" customFormat="false" ht="15.75" hidden="false" customHeight="false" outlineLevel="0" collapsed="false">
      <c r="E148" s="126"/>
    </row>
    <row r="149" customFormat="false" ht="15.75" hidden="false" customHeight="false" outlineLevel="0" collapsed="false">
      <c r="E149" s="126"/>
    </row>
    <row r="150" customFormat="false" ht="15.75" hidden="false" customHeight="false" outlineLevel="0" collapsed="false">
      <c r="E150" s="126"/>
    </row>
    <row r="151" customFormat="false" ht="15.75" hidden="false" customHeight="false" outlineLevel="0" collapsed="false">
      <c r="E151" s="126"/>
    </row>
    <row r="152" customFormat="false" ht="15.75" hidden="false" customHeight="false" outlineLevel="0" collapsed="false">
      <c r="E152" s="126"/>
    </row>
    <row r="153" customFormat="false" ht="15.75" hidden="false" customHeight="false" outlineLevel="0" collapsed="false">
      <c r="E153" s="126"/>
    </row>
    <row r="154" customFormat="false" ht="15.75" hidden="false" customHeight="false" outlineLevel="0" collapsed="false">
      <c r="E154" s="126"/>
    </row>
    <row r="155" customFormat="false" ht="15.75" hidden="false" customHeight="false" outlineLevel="0" collapsed="false">
      <c r="E155" s="126"/>
    </row>
    <row r="156" customFormat="false" ht="15.75" hidden="false" customHeight="false" outlineLevel="0" collapsed="false">
      <c r="E156" s="126"/>
    </row>
    <row r="157" customFormat="false" ht="15.75" hidden="false" customHeight="false" outlineLevel="0" collapsed="false">
      <c r="E157" s="126"/>
    </row>
    <row r="158" customFormat="false" ht="15.75" hidden="false" customHeight="false" outlineLevel="0" collapsed="false">
      <c r="E158" s="126"/>
    </row>
    <row r="159" customFormat="false" ht="15.75" hidden="false" customHeight="false" outlineLevel="0" collapsed="false">
      <c r="E159" s="126"/>
    </row>
    <row r="160" customFormat="false" ht="15.75" hidden="false" customHeight="false" outlineLevel="0" collapsed="false">
      <c r="E160" s="126"/>
    </row>
    <row r="161" customFormat="false" ht="15.75" hidden="false" customHeight="false" outlineLevel="0" collapsed="false">
      <c r="E161" s="126"/>
    </row>
    <row r="162" customFormat="false" ht="15.75" hidden="false" customHeight="false" outlineLevel="0" collapsed="false">
      <c r="E162" s="126"/>
    </row>
    <row r="163" customFormat="false" ht="15.75" hidden="false" customHeight="false" outlineLevel="0" collapsed="false">
      <c r="E163" s="126"/>
    </row>
    <row r="164" customFormat="false" ht="15.75" hidden="false" customHeight="false" outlineLevel="0" collapsed="false">
      <c r="E164" s="126"/>
    </row>
    <row r="165" customFormat="false" ht="15.75" hidden="false" customHeight="false" outlineLevel="0" collapsed="false">
      <c r="E165" s="126"/>
    </row>
    <row r="166" customFormat="false" ht="15.75" hidden="false" customHeight="false" outlineLevel="0" collapsed="false">
      <c r="E166" s="126"/>
    </row>
    <row r="167" customFormat="false" ht="15.75" hidden="false" customHeight="false" outlineLevel="0" collapsed="false">
      <c r="E167" s="126"/>
    </row>
    <row r="168" customFormat="false" ht="15.75" hidden="false" customHeight="false" outlineLevel="0" collapsed="false">
      <c r="E168" s="126"/>
    </row>
    <row r="169" customFormat="false" ht="15.75" hidden="false" customHeight="false" outlineLevel="0" collapsed="false">
      <c r="E169" s="126"/>
    </row>
    <row r="170" customFormat="false" ht="15.75" hidden="false" customHeight="false" outlineLevel="0" collapsed="false">
      <c r="E170" s="126"/>
    </row>
    <row r="171" customFormat="false" ht="15.75" hidden="false" customHeight="false" outlineLevel="0" collapsed="false">
      <c r="E171" s="126"/>
    </row>
    <row r="172" customFormat="false" ht="15.75" hidden="false" customHeight="false" outlineLevel="0" collapsed="false">
      <c r="E172" s="126"/>
    </row>
    <row r="173" customFormat="false" ht="15.75" hidden="false" customHeight="false" outlineLevel="0" collapsed="false">
      <c r="E173" s="126"/>
    </row>
    <row r="174" customFormat="false" ht="15.75" hidden="false" customHeight="false" outlineLevel="0" collapsed="false">
      <c r="E174" s="126"/>
    </row>
    <row r="175" customFormat="false" ht="15.75" hidden="false" customHeight="false" outlineLevel="0" collapsed="false">
      <c r="E175" s="126"/>
    </row>
    <row r="176" customFormat="false" ht="15.75" hidden="false" customHeight="false" outlineLevel="0" collapsed="false">
      <c r="E176" s="126"/>
    </row>
    <row r="177" customFormat="false" ht="15.75" hidden="false" customHeight="false" outlineLevel="0" collapsed="false">
      <c r="E177" s="126"/>
    </row>
    <row r="178" customFormat="false" ht="15.75" hidden="false" customHeight="false" outlineLevel="0" collapsed="false">
      <c r="E178" s="126"/>
    </row>
    <row r="179" customFormat="false" ht="15.75" hidden="false" customHeight="false" outlineLevel="0" collapsed="false">
      <c r="E179" s="126"/>
    </row>
    <row r="180" customFormat="false" ht="15.75" hidden="false" customHeight="false" outlineLevel="0" collapsed="false">
      <c r="E180" s="126"/>
    </row>
    <row r="181" customFormat="false" ht="15.75" hidden="false" customHeight="false" outlineLevel="0" collapsed="false">
      <c r="E181" s="126"/>
    </row>
    <row r="182" customFormat="false" ht="15.75" hidden="false" customHeight="false" outlineLevel="0" collapsed="false">
      <c r="E182" s="126"/>
    </row>
    <row r="183" customFormat="false" ht="15.75" hidden="false" customHeight="false" outlineLevel="0" collapsed="false">
      <c r="E183" s="126"/>
    </row>
    <row r="184" customFormat="false" ht="15.75" hidden="false" customHeight="false" outlineLevel="0" collapsed="false">
      <c r="E184" s="126"/>
    </row>
    <row r="185" customFormat="false" ht="15.75" hidden="false" customHeight="false" outlineLevel="0" collapsed="false">
      <c r="E185" s="126"/>
    </row>
    <row r="186" customFormat="false" ht="15.75" hidden="false" customHeight="false" outlineLevel="0" collapsed="false">
      <c r="E186" s="126"/>
    </row>
    <row r="187" customFormat="false" ht="15.75" hidden="false" customHeight="false" outlineLevel="0" collapsed="false">
      <c r="E187" s="126"/>
    </row>
    <row r="188" customFormat="false" ht="15.75" hidden="false" customHeight="false" outlineLevel="0" collapsed="false">
      <c r="E188" s="126"/>
    </row>
    <row r="189" customFormat="false" ht="15.75" hidden="false" customHeight="false" outlineLevel="0" collapsed="false">
      <c r="E189" s="126"/>
    </row>
    <row r="190" customFormat="false" ht="15.75" hidden="false" customHeight="false" outlineLevel="0" collapsed="false">
      <c r="E190" s="126"/>
    </row>
    <row r="191" customFormat="false" ht="15.75" hidden="false" customHeight="false" outlineLevel="0" collapsed="false">
      <c r="E191" s="126"/>
    </row>
    <row r="192" customFormat="false" ht="15.75" hidden="false" customHeight="false" outlineLevel="0" collapsed="false">
      <c r="E192" s="126"/>
    </row>
    <row r="193" customFormat="false" ht="15.75" hidden="false" customHeight="false" outlineLevel="0" collapsed="false">
      <c r="E193" s="126"/>
    </row>
    <row r="194" customFormat="false" ht="15.75" hidden="false" customHeight="false" outlineLevel="0" collapsed="false">
      <c r="E194" s="126"/>
    </row>
    <row r="195" customFormat="false" ht="15.75" hidden="false" customHeight="false" outlineLevel="0" collapsed="false">
      <c r="E195" s="126"/>
    </row>
    <row r="196" customFormat="false" ht="15.75" hidden="false" customHeight="false" outlineLevel="0" collapsed="false">
      <c r="E196" s="126"/>
    </row>
    <row r="197" customFormat="false" ht="15.75" hidden="false" customHeight="false" outlineLevel="0" collapsed="false">
      <c r="E197" s="126"/>
    </row>
    <row r="198" customFormat="false" ht="15.75" hidden="false" customHeight="false" outlineLevel="0" collapsed="false">
      <c r="E198" s="126"/>
    </row>
    <row r="199" customFormat="false" ht="15.75" hidden="false" customHeight="false" outlineLevel="0" collapsed="false">
      <c r="E199" s="126"/>
    </row>
    <row r="200" customFormat="false" ht="15.75" hidden="false" customHeight="false" outlineLevel="0" collapsed="false">
      <c r="E200" s="126"/>
    </row>
    <row r="201" customFormat="false" ht="15.75" hidden="false" customHeight="false" outlineLevel="0" collapsed="false">
      <c r="E201" s="126"/>
    </row>
    <row r="202" customFormat="false" ht="15.75" hidden="false" customHeight="false" outlineLevel="0" collapsed="false">
      <c r="E202" s="126"/>
    </row>
    <row r="203" customFormat="false" ht="15.75" hidden="false" customHeight="false" outlineLevel="0" collapsed="false">
      <c r="E203" s="126"/>
    </row>
    <row r="204" customFormat="false" ht="15.75" hidden="false" customHeight="false" outlineLevel="0" collapsed="false">
      <c r="E204" s="126"/>
    </row>
    <row r="205" customFormat="false" ht="15.75" hidden="false" customHeight="false" outlineLevel="0" collapsed="false">
      <c r="E205" s="126"/>
    </row>
    <row r="206" customFormat="false" ht="15.75" hidden="false" customHeight="false" outlineLevel="0" collapsed="false">
      <c r="E206" s="126"/>
    </row>
    <row r="207" customFormat="false" ht="15.75" hidden="false" customHeight="false" outlineLevel="0" collapsed="false">
      <c r="E207" s="126"/>
    </row>
    <row r="208" customFormat="false" ht="15.75" hidden="false" customHeight="false" outlineLevel="0" collapsed="false">
      <c r="E208" s="126"/>
    </row>
    <row r="209" customFormat="false" ht="15.75" hidden="false" customHeight="false" outlineLevel="0" collapsed="false">
      <c r="E209" s="126"/>
    </row>
    <row r="210" customFormat="false" ht="15.75" hidden="false" customHeight="false" outlineLevel="0" collapsed="false">
      <c r="E210" s="126"/>
    </row>
    <row r="211" customFormat="false" ht="15.75" hidden="false" customHeight="false" outlineLevel="0" collapsed="false">
      <c r="E211" s="126"/>
    </row>
    <row r="212" customFormat="false" ht="15.75" hidden="false" customHeight="false" outlineLevel="0" collapsed="false">
      <c r="E212" s="126"/>
    </row>
    <row r="213" customFormat="false" ht="15.75" hidden="false" customHeight="false" outlineLevel="0" collapsed="false">
      <c r="E213" s="126"/>
    </row>
    <row r="214" customFormat="false" ht="15.75" hidden="false" customHeight="false" outlineLevel="0" collapsed="false">
      <c r="E214" s="126"/>
    </row>
    <row r="215" customFormat="false" ht="15.75" hidden="false" customHeight="false" outlineLevel="0" collapsed="false">
      <c r="E215" s="126"/>
    </row>
    <row r="216" customFormat="false" ht="15.75" hidden="false" customHeight="false" outlineLevel="0" collapsed="false">
      <c r="E216" s="126"/>
    </row>
    <row r="217" customFormat="false" ht="15.75" hidden="false" customHeight="false" outlineLevel="0" collapsed="false">
      <c r="E217" s="126"/>
    </row>
    <row r="218" customFormat="false" ht="15.75" hidden="false" customHeight="false" outlineLevel="0" collapsed="false">
      <c r="E218" s="126"/>
    </row>
    <row r="219" customFormat="false" ht="15.75" hidden="false" customHeight="false" outlineLevel="0" collapsed="false">
      <c r="E219" s="126"/>
    </row>
    <row r="220" customFormat="false" ht="15.75" hidden="false" customHeight="false" outlineLevel="0" collapsed="false">
      <c r="E220" s="126"/>
    </row>
    <row r="221" customFormat="false" ht="15.75" hidden="false" customHeight="false" outlineLevel="0" collapsed="false">
      <c r="E221" s="126"/>
    </row>
    <row r="222" customFormat="false" ht="15.75" hidden="false" customHeight="false" outlineLevel="0" collapsed="false">
      <c r="E222" s="126"/>
    </row>
    <row r="223" customFormat="false" ht="15.75" hidden="false" customHeight="false" outlineLevel="0" collapsed="false">
      <c r="E223" s="126"/>
    </row>
    <row r="224" customFormat="false" ht="15.75" hidden="false" customHeight="false" outlineLevel="0" collapsed="false">
      <c r="E224" s="126"/>
    </row>
    <row r="225" customFormat="false" ht="15.75" hidden="false" customHeight="false" outlineLevel="0" collapsed="false">
      <c r="E225" s="126"/>
    </row>
    <row r="226" customFormat="false" ht="15.75" hidden="false" customHeight="false" outlineLevel="0" collapsed="false">
      <c r="E226" s="126"/>
    </row>
    <row r="227" customFormat="false" ht="15.75" hidden="false" customHeight="false" outlineLevel="0" collapsed="false">
      <c r="E227" s="126"/>
    </row>
    <row r="228" customFormat="false" ht="15.75" hidden="false" customHeight="false" outlineLevel="0" collapsed="false">
      <c r="E228" s="126"/>
    </row>
    <row r="229" customFormat="false" ht="15.75" hidden="false" customHeight="false" outlineLevel="0" collapsed="false">
      <c r="E229" s="126"/>
    </row>
    <row r="230" customFormat="false" ht="15.75" hidden="false" customHeight="false" outlineLevel="0" collapsed="false">
      <c r="E230" s="126"/>
    </row>
    <row r="231" customFormat="false" ht="15.75" hidden="false" customHeight="false" outlineLevel="0" collapsed="false">
      <c r="E231" s="126"/>
    </row>
    <row r="232" customFormat="false" ht="15.75" hidden="false" customHeight="false" outlineLevel="0" collapsed="false">
      <c r="E232" s="126"/>
    </row>
    <row r="233" customFormat="false" ht="15.75" hidden="false" customHeight="false" outlineLevel="0" collapsed="false">
      <c r="E233" s="126"/>
    </row>
    <row r="234" customFormat="false" ht="15.75" hidden="false" customHeight="false" outlineLevel="0" collapsed="false">
      <c r="E234" s="126"/>
    </row>
    <row r="235" customFormat="false" ht="15.75" hidden="false" customHeight="false" outlineLevel="0" collapsed="false">
      <c r="E235" s="126"/>
    </row>
    <row r="236" customFormat="false" ht="15.75" hidden="false" customHeight="false" outlineLevel="0" collapsed="false">
      <c r="E236" s="126"/>
    </row>
    <row r="237" customFormat="false" ht="15.75" hidden="false" customHeight="false" outlineLevel="0" collapsed="false">
      <c r="E237" s="126"/>
    </row>
    <row r="238" customFormat="false" ht="15.75" hidden="false" customHeight="false" outlineLevel="0" collapsed="false">
      <c r="E238" s="126"/>
    </row>
    <row r="239" customFormat="false" ht="15.75" hidden="false" customHeight="false" outlineLevel="0" collapsed="false">
      <c r="E239" s="126"/>
    </row>
    <row r="240" customFormat="false" ht="15.75" hidden="false" customHeight="false" outlineLevel="0" collapsed="false">
      <c r="E240" s="126"/>
    </row>
    <row r="241" customFormat="false" ht="15.75" hidden="false" customHeight="false" outlineLevel="0" collapsed="false">
      <c r="E241" s="126"/>
    </row>
    <row r="242" customFormat="false" ht="15.75" hidden="false" customHeight="false" outlineLevel="0" collapsed="false">
      <c r="E242" s="126"/>
    </row>
    <row r="243" customFormat="false" ht="15.75" hidden="false" customHeight="false" outlineLevel="0" collapsed="false">
      <c r="E243" s="126"/>
    </row>
    <row r="244" customFormat="false" ht="15.75" hidden="false" customHeight="false" outlineLevel="0" collapsed="false">
      <c r="E244" s="126"/>
    </row>
    <row r="245" customFormat="false" ht="15.75" hidden="false" customHeight="false" outlineLevel="0" collapsed="false">
      <c r="E245" s="126"/>
    </row>
    <row r="246" customFormat="false" ht="15.75" hidden="false" customHeight="false" outlineLevel="0" collapsed="false">
      <c r="E246" s="126"/>
    </row>
    <row r="247" customFormat="false" ht="15.75" hidden="false" customHeight="false" outlineLevel="0" collapsed="false">
      <c r="E247" s="126"/>
    </row>
    <row r="248" customFormat="false" ht="15.75" hidden="false" customHeight="false" outlineLevel="0" collapsed="false">
      <c r="E248" s="126"/>
    </row>
    <row r="249" customFormat="false" ht="15.75" hidden="false" customHeight="false" outlineLevel="0" collapsed="false">
      <c r="E249" s="126"/>
    </row>
    <row r="250" customFormat="false" ht="15.75" hidden="false" customHeight="false" outlineLevel="0" collapsed="false">
      <c r="E250" s="126"/>
    </row>
    <row r="251" customFormat="false" ht="15.75" hidden="false" customHeight="false" outlineLevel="0" collapsed="false">
      <c r="E251" s="126"/>
    </row>
    <row r="252" customFormat="false" ht="15.75" hidden="false" customHeight="false" outlineLevel="0" collapsed="false">
      <c r="E252" s="126"/>
    </row>
    <row r="253" customFormat="false" ht="15.75" hidden="false" customHeight="false" outlineLevel="0" collapsed="false">
      <c r="E253" s="126"/>
    </row>
    <row r="254" customFormat="false" ht="15.75" hidden="false" customHeight="false" outlineLevel="0" collapsed="false">
      <c r="E254" s="126"/>
    </row>
    <row r="255" customFormat="false" ht="15.75" hidden="false" customHeight="false" outlineLevel="0" collapsed="false">
      <c r="E255" s="126"/>
    </row>
    <row r="256" customFormat="false" ht="15.75" hidden="false" customHeight="false" outlineLevel="0" collapsed="false">
      <c r="E256" s="126"/>
    </row>
    <row r="257" customFormat="false" ht="15.75" hidden="false" customHeight="false" outlineLevel="0" collapsed="false">
      <c r="E257" s="126"/>
    </row>
    <row r="258" customFormat="false" ht="15.75" hidden="false" customHeight="false" outlineLevel="0" collapsed="false">
      <c r="E258" s="126"/>
    </row>
    <row r="259" customFormat="false" ht="15.75" hidden="false" customHeight="false" outlineLevel="0" collapsed="false">
      <c r="E259" s="126"/>
    </row>
    <row r="260" customFormat="false" ht="15.75" hidden="false" customHeight="false" outlineLevel="0" collapsed="false">
      <c r="E260" s="126"/>
    </row>
    <row r="261" customFormat="false" ht="15.75" hidden="false" customHeight="false" outlineLevel="0" collapsed="false">
      <c r="E261" s="126"/>
    </row>
    <row r="262" customFormat="false" ht="15.75" hidden="false" customHeight="false" outlineLevel="0" collapsed="false">
      <c r="E262" s="126"/>
    </row>
    <row r="263" customFormat="false" ht="15.75" hidden="false" customHeight="false" outlineLevel="0" collapsed="false">
      <c r="E263" s="126"/>
    </row>
    <row r="264" customFormat="false" ht="15.75" hidden="false" customHeight="false" outlineLevel="0" collapsed="false">
      <c r="E264" s="126"/>
    </row>
    <row r="265" customFormat="false" ht="15.75" hidden="false" customHeight="false" outlineLevel="0" collapsed="false">
      <c r="E265" s="126"/>
    </row>
    <row r="266" customFormat="false" ht="15.75" hidden="false" customHeight="false" outlineLevel="0" collapsed="false">
      <c r="E266" s="126"/>
    </row>
    <row r="267" customFormat="false" ht="15.75" hidden="false" customHeight="false" outlineLevel="0" collapsed="false">
      <c r="E267" s="126"/>
    </row>
    <row r="268" customFormat="false" ht="15.75" hidden="false" customHeight="false" outlineLevel="0" collapsed="false">
      <c r="E268" s="126"/>
    </row>
    <row r="269" customFormat="false" ht="15.75" hidden="false" customHeight="false" outlineLevel="0" collapsed="false">
      <c r="E269" s="126"/>
    </row>
    <row r="270" customFormat="false" ht="15.75" hidden="false" customHeight="false" outlineLevel="0" collapsed="false">
      <c r="E270" s="126"/>
    </row>
    <row r="271" customFormat="false" ht="15.75" hidden="false" customHeight="false" outlineLevel="0" collapsed="false">
      <c r="E271" s="126"/>
    </row>
    <row r="272" customFormat="false" ht="15.75" hidden="false" customHeight="false" outlineLevel="0" collapsed="false">
      <c r="E272" s="126"/>
    </row>
    <row r="273" customFormat="false" ht="15.75" hidden="false" customHeight="false" outlineLevel="0" collapsed="false">
      <c r="E273" s="126"/>
    </row>
    <row r="274" customFormat="false" ht="15.75" hidden="false" customHeight="false" outlineLevel="0" collapsed="false">
      <c r="E274" s="126"/>
    </row>
    <row r="275" customFormat="false" ht="15.75" hidden="false" customHeight="false" outlineLevel="0" collapsed="false">
      <c r="E275" s="126"/>
    </row>
    <row r="276" customFormat="false" ht="15.75" hidden="false" customHeight="false" outlineLevel="0" collapsed="false">
      <c r="E276" s="126"/>
    </row>
    <row r="277" customFormat="false" ht="15.75" hidden="false" customHeight="false" outlineLevel="0" collapsed="false">
      <c r="E277" s="126"/>
    </row>
    <row r="278" customFormat="false" ht="15.75" hidden="false" customHeight="false" outlineLevel="0" collapsed="false">
      <c r="E278" s="126"/>
    </row>
    <row r="279" customFormat="false" ht="15.75" hidden="false" customHeight="false" outlineLevel="0" collapsed="false">
      <c r="E279" s="126"/>
    </row>
    <row r="280" customFormat="false" ht="15.75" hidden="false" customHeight="false" outlineLevel="0" collapsed="false">
      <c r="E280" s="126"/>
    </row>
    <row r="281" customFormat="false" ht="15.75" hidden="false" customHeight="false" outlineLevel="0" collapsed="false">
      <c r="E281" s="126"/>
    </row>
    <row r="282" customFormat="false" ht="15.75" hidden="false" customHeight="false" outlineLevel="0" collapsed="false">
      <c r="E282" s="126"/>
    </row>
    <row r="283" customFormat="false" ht="15.75" hidden="false" customHeight="false" outlineLevel="0" collapsed="false">
      <c r="E283" s="126"/>
    </row>
    <row r="284" customFormat="false" ht="15.75" hidden="false" customHeight="false" outlineLevel="0" collapsed="false">
      <c r="E284" s="126"/>
    </row>
    <row r="285" customFormat="false" ht="15.75" hidden="false" customHeight="false" outlineLevel="0" collapsed="false">
      <c r="E285" s="126"/>
    </row>
    <row r="286" customFormat="false" ht="15.75" hidden="false" customHeight="false" outlineLevel="0" collapsed="false">
      <c r="E286" s="126"/>
    </row>
    <row r="287" customFormat="false" ht="15.75" hidden="false" customHeight="false" outlineLevel="0" collapsed="false">
      <c r="E287" s="126"/>
    </row>
    <row r="288" customFormat="false" ht="15.75" hidden="false" customHeight="false" outlineLevel="0" collapsed="false">
      <c r="E288" s="126"/>
    </row>
    <row r="289" customFormat="false" ht="15.75" hidden="false" customHeight="false" outlineLevel="0" collapsed="false">
      <c r="E289" s="126"/>
    </row>
    <row r="290" customFormat="false" ht="15.75" hidden="false" customHeight="false" outlineLevel="0" collapsed="false">
      <c r="E290" s="126"/>
    </row>
    <row r="291" customFormat="false" ht="15.75" hidden="false" customHeight="false" outlineLevel="0" collapsed="false">
      <c r="E291" s="126"/>
    </row>
    <row r="292" customFormat="false" ht="15.75" hidden="false" customHeight="false" outlineLevel="0" collapsed="false">
      <c r="E292" s="126"/>
    </row>
    <row r="293" customFormat="false" ht="15.75" hidden="false" customHeight="false" outlineLevel="0" collapsed="false">
      <c r="E293" s="126"/>
    </row>
    <row r="294" customFormat="false" ht="15.75" hidden="false" customHeight="false" outlineLevel="0" collapsed="false">
      <c r="E294" s="126"/>
    </row>
    <row r="295" customFormat="false" ht="15.75" hidden="false" customHeight="false" outlineLevel="0" collapsed="false">
      <c r="E295" s="126"/>
    </row>
    <row r="296" customFormat="false" ht="15.75" hidden="false" customHeight="false" outlineLevel="0" collapsed="false">
      <c r="E296" s="126"/>
    </row>
    <row r="297" customFormat="false" ht="15.75" hidden="false" customHeight="false" outlineLevel="0" collapsed="false">
      <c r="E297" s="126"/>
    </row>
    <row r="298" customFormat="false" ht="15.75" hidden="false" customHeight="false" outlineLevel="0" collapsed="false">
      <c r="E298" s="126"/>
    </row>
    <row r="299" customFormat="false" ht="15.75" hidden="false" customHeight="false" outlineLevel="0" collapsed="false">
      <c r="E299" s="126"/>
    </row>
    <row r="300" customFormat="false" ht="15.75" hidden="false" customHeight="false" outlineLevel="0" collapsed="false">
      <c r="E300" s="126"/>
    </row>
    <row r="301" customFormat="false" ht="15.75" hidden="false" customHeight="false" outlineLevel="0" collapsed="false">
      <c r="E301" s="126"/>
    </row>
    <row r="302" customFormat="false" ht="15.75" hidden="false" customHeight="false" outlineLevel="0" collapsed="false">
      <c r="E302" s="126"/>
    </row>
    <row r="303" customFormat="false" ht="15.75" hidden="false" customHeight="false" outlineLevel="0" collapsed="false">
      <c r="E303" s="126"/>
    </row>
    <row r="304" customFormat="false" ht="15.75" hidden="false" customHeight="false" outlineLevel="0" collapsed="false">
      <c r="E304" s="126"/>
    </row>
    <row r="305" customFormat="false" ht="15.75" hidden="false" customHeight="false" outlineLevel="0" collapsed="false">
      <c r="E305" s="126"/>
    </row>
    <row r="306" customFormat="false" ht="15.75" hidden="false" customHeight="false" outlineLevel="0" collapsed="false">
      <c r="E306" s="126"/>
    </row>
    <row r="307" customFormat="false" ht="15.75" hidden="false" customHeight="false" outlineLevel="0" collapsed="false">
      <c r="E307" s="126"/>
    </row>
    <row r="308" customFormat="false" ht="15.75" hidden="false" customHeight="false" outlineLevel="0" collapsed="false">
      <c r="E308" s="126"/>
    </row>
    <row r="309" customFormat="false" ht="15.75" hidden="false" customHeight="false" outlineLevel="0" collapsed="false">
      <c r="E309" s="126"/>
    </row>
    <row r="310" customFormat="false" ht="15.75" hidden="false" customHeight="false" outlineLevel="0" collapsed="false">
      <c r="E310" s="126"/>
    </row>
    <row r="311" customFormat="false" ht="15.75" hidden="false" customHeight="false" outlineLevel="0" collapsed="false">
      <c r="E311" s="126"/>
    </row>
    <row r="312" customFormat="false" ht="15.75" hidden="false" customHeight="false" outlineLevel="0" collapsed="false">
      <c r="E312" s="126"/>
    </row>
    <row r="313" customFormat="false" ht="15.75" hidden="false" customHeight="false" outlineLevel="0" collapsed="false">
      <c r="E313" s="126"/>
    </row>
    <row r="314" customFormat="false" ht="15.75" hidden="false" customHeight="false" outlineLevel="0" collapsed="false">
      <c r="E314" s="126"/>
    </row>
    <row r="315" customFormat="false" ht="15.75" hidden="false" customHeight="false" outlineLevel="0" collapsed="false">
      <c r="E315" s="126"/>
    </row>
    <row r="316" customFormat="false" ht="15.75" hidden="false" customHeight="false" outlineLevel="0" collapsed="false">
      <c r="E316" s="126"/>
    </row>
    <row r="317" customFormat="false" ht="15.75" hidden="false" customHeight="false" outlineLevel="0" collapsed="false">
      <c r="E317" s="126"/>
    </row>
    <row r="318" customFormat="false" ht="15.75" hidden="false" customHeight="false" outlineLevel="0" collapsed="false">
      <c r="E318" s="126"/>
    </row>
    <row r="319" customFormat="false" ht="15.75" hidden="false" customHeight="false" outlineLevel="0" collapsed="false">
      <c r="E319" s="126"/>
    </row>
    <row r="320" customFormat="false" ht="15.75" hidden="false" customHeight="false" outlineLevel="0" collapsed="false">
      <c r="E320" s="126"/>
    </row>
    <row r="321" customFormat="false" ht="15.75" hidden="false" customHeight="false" outlineLevel="0" collapsed="false">
      <c r="E321" s="126"/>
    </row>
    <row r="322" customFormat="false" ht="15.75" hidden="false" customHeight="false" outlineLevel="0" collapsed="false">
      <c r="E322" s="126"/>
    </row>
    <row r="323" customFormat="false" ht="15.75" hidden="false" customHeight="false" outlineLevel="0" collapsed="false">
      <c r="E323" s="126"/>
    </row>
    <row r="324" customFormat="false" ht="15.75" hidden="false" customHeight="false" outlineLevel="0" collapsed="false">
      <c r="E324" s="126"/>
    </row>
    <row r="325" customFormat="false" ht="15.75" hidden="false" customHeight="false" outlineLevel="0" collapsed="false">
      <c r="E325" s="126"/>
    </row>
    <row r="326" customFormat="false" ht="15.75" hidden="false" customHeight="false" outlineLevel="0" collapsed="false">
      <c r="E326" s="126"/>
    </row>
    <row r="327" customFormat="false" ht="15.75" hidden="false" customHeight="false" outlineLevel="0" collapsed="false">
      <c r="E327" s="126"/>
    </row>
    <row r="328" customFormat="false" ht="15.75" hidden="false" customHeight="false" outlineLevel="0" collapsed="false">
      <c r="E328" s="126"/>
    </row>
    <row r="329" customFormat="false" ht="15.75" hidden="false" customHeight="false" outlineLevel="0" collapsed="false">
      <c r="E329" s="126"/>
    </row>
    <row r="330" customFormat="false" ht="15.75" hidden="false" customHeight="false" outlineLevel="0" collapsed="false">
      <c r="E330" s="126"/>
    </row>
    <row r="331" customFormat="false" ht="15.75" hidden="false" customHeight="false" outlineLevel="0" collapsed="false">
      <c r="E331" s="126"/>
    </row>
    <row r="332" customFormat="false" ht="15.75" hidden="false" customHeight="false" outlineLevel="0" collapsed="false">
      <c r="E332" s="126"/>
    </row>
    <row r="333" customFormat="false" ht="15.75" hidden="false" customHeight="false" outlineLevel="0" collapsed="false">
      <c r="E333" s="126"/>
    </row>
    <row r="334" customFormat="false" ht="15.75" hidden="false" customHeight="false" outlineLevel="0" collapsed="false">
      <c r="E334" s="126"/>
    </row>
    <row r="335" customFormat="false" ht="15.75" hidden="false" customHeight="false" outlineLevel="0" collapsed="false">
      <c r="E335" s="126"/>
    </row>
    <row r="336" customFormat="false" ht="15.75" hidden="false" customHeight="false" outlineLevel="0" collapsed="false">
      <c r="E336" s="126"/>
    </row>
    <row r="337" customFormat="false" ht="15.75" hidden="false" customHeight="false" outlineLevel="0" collapsed="false">
      <c r="E337" s="126"/>
    </row>
    <row r="338" customFormat="false" ht="15.75" hidden="false" customHeight="false" outlineLevel="0" collapsed="false">
      <c r="E338" s="126"/>
    </row>
    <row r="339" customFormat="false" ht="15.75" hidden="false" customHeight="false" outlineLevel="0" collapsed="false">
      <c r="E339" s="126"/>
    </row>
    <row r="340" customFormat="false" ht="15.75" hidden="false" customHeight="false" outlineLevel="0" collapsed="false">
      <c r="E340" s="126"/>
    </row>
    <row r="341" customFormat="false" ht="15.75" hidden="false" customHeight="false" outlineLevel="0" collapsed="false">
      <c r="E341" s="126"/>
    </row>
    <row r="342" customFormat="false" ht="15.75" hidden="false" customHeight="false" outlineLevel="0" collapsed="false">
      <c r="E342" s="126"/>
    </row>
    <row r="343" customFormat="false" ht="15.75" hidden="false" customHeight="false" outlineLevel="0" collapsed="false">
      <c r="E343" s="126"/>
    </row>
    <row r="344" customFormat="false" ht="15.75" hidden="false" customHeight="false" outlineLevel="0" collapsed="false">
      <c r="E344" s="126"/>
    </row>
    <row r="345" customFormat="false" ht="15.75" hidden="false" customHeight="false" outlineLevel="0" collapsed="false">
      <c r="E345" s="126"/>
    </row>
    <row r="346" customFormat="false" ht="15.75" hidden="false" customHeight="false" outlineLevel="0" collapsed="false">
      <c r="E346" s="126"/>
    </row>
    <row r="347" customFormat="false" ht="15.75" hidden="false" customHeight="false" outlineLevel="0" collapsed="false">
      <c r="E347" s="126"/>
    </row>
    <row r="348" customFormat="false" ht="15.75" hidden="false" customHeight="false" outlineLevel="0" collapsed="false">
      <c r="E348" s="126"/>
    </row>
    <row r="349" customFormat="false" ht="15.75" hidden="false" customHeight="false" outlineLevel="0" collapsed="false">
      <c r="E349" s="126"/>
    </row>
    <row r="350" customFormat="false" ht="15.75" hidden="false" customHeight="false" outlineLevel="0" collapsed="false">
      <c r="E350" s="126"/>
    </row>
    <row r="351" customFormat="false" ht="15.75" hidden="false" customHeight="false" outlineLevel="0" collapsed="false">
      <c r="E351" s="126"/>
    </row>
    <row r="352" customFormat="false" ht="15.75" hidden="false" customHeight="false" outlineLevel="0" collapsed="false">
      <c r="E352" s="126"/>
    </row>
    <row r="353" customFormat="false" ht="15.75" hidden="false" customHeight="false" outlineLevel="0" collapsed="false">
      <c r="E353" s="126"/>
    </row>
    <row r="354" customFormat="false" ht="15.75" hidden="false" customHeight="false" outlineLevel="0" collapsed="false">
      <c r="E354" s="126"/>
    </row>
    <row r="355" customFormat="false" ht="15.75" hidden="false" customHeight="false" outlineLevel="0" collapsed="false">
      <c r="E355" s="126"/>
    </row>
    <row r="356" customFormat="false" ht="15.75" hidden="false" customHeight="false" outlineLevel="0" collapsed="false">
      <c r="E356" s="126"/>
    </row>
    <row r="357" customFormat="false" ht="15.75" hidden="false" customHeight="false" outlineLevel="0" collapsed="false">
      <c r="E357" s="126"/>
    </row>
    <row r="358" customFormat="false" ht="15.75" hidden="false" customHeight="false" outlineLevel="0" collapsed="false">
      <c r="E358" s="126"/>
    </row>
    <row r="359" customFormat="false" ht="15.75" hidden="false" customHeight="false" outlineLevel="0" collapsed="false">
      <c r="E359" s="126"/>
    </row>
    <row r="360" customFormat="false" ht="15.75" hidden="false" customHeight="false" outlineLevel="0" collapsed="false">
      <c r="E360" s="126"/>
    </row>
    <row r="361" customFormat="false" ht="15.75" hidden="false" customHeight="false" outlineLevel="0" collapsed="false">
      <c r="E361" s="126"/>
    </row>
    <row r="362" customFormat="false" ht="15.75" hidden="false" customHeight="false" outlineLevel="0" collapsed="false">
      <c r="E362" s="126"/>
    </row>
    <row r="363" customFormat="false" ht="15.75" hidden="false" customHeight="false" outlineLevel="0" collapsed="false">
      <c r="E363" s="126"/>
    </row>
    <row r="364" customFormat="false" ht="15.75" hidden="false" customHeight="false" outlineLevel="0" collapsed="false">
      <c r="E364" s="126"/>
    </row>
    <row r="365" customFormat="false" ht="15.75" hidden="false" customHeight="false" outlineLevel="0" collapsed="false">
      <c r="E365" s="126"/>
    </row>
    <row r="366" customFormat="false" ht="15.75" hidden="false" customHeight="false" outlineLevel="0" collapsed="false">
      <c r="E366" s="126"/>
    </row>
    <row r="367" customFormat="false" ht="15.75" hidden="false" customHeight="false" outlineLevel="0" collapsed="false">
      <c r="E367" s="126"/>
    </row>
    <row r="368" customFormat="false" ht="15.75" hidden="false" customHeight="false" outlineLevel="0" collapsed="false">
      <c r="E368" s="126"/>
    </row>
    <row r="369" customFormat="false" ht="15.75" hidden="false" customHeight="false" outlineLevel="0" collapsed="false">
      <c r="E369" s="126"/>
    </row>
    <row r="370" customFormat="false" ht="15.75" hidden="false" customHeight="false" outlineLevel="0" collapsed="false">
      <c r="E370" s="126"/>
    </row>
    <row r="371" customFormat="false" ht="15.75" hidden="false" customHeight="false" outlineLevel="0" collapsed="false">
      <c r="E371" s="126"/>
    </row>
    <row r="372" customFormat="false" ht="15.75" hidden="false" customHeight="false" outlineLevel="0" collapsed="false">
      <c r="E372" s="126"/>
    </row>
    <row r="373" customFormat="false" ht="15.75" hidden="false" customHeight="false" outlineLevel="0" collapsed="false">
      <c r="E373" s="126"/>
    </row>
    <row r="374" customFormat="false" ht="15.75" hidden="false" customHeight="false" outlineLevel="0" collapsed="false">
      <c r="E374" s="126"/>
    </row>
    <row r="375" customFormat="false" ht="15.75" hidden="false" customHeight="false" outlineLevel="0" collapsed="false">
      <c r="E375" s="126"/>
    </row>
    <row r="376" customFormat="false" ht="15.75" hidden="false" customHeight="false" outlineLevel="0" collapsed="false">
      <c r="E376" s="126"/>
    </row>
    <row r="377" customFormat="false" ht="15.75" hidden="false" customHeight="false" outlineLevel="0" collapsed="false">
      <c r="E377" s="126"/>
    </row>
    <row r="378" customFormat="false" ht="15.75" hidden="false" customHeight="false" outlineLevel="0" collapsed="false">
      <c r="E378" s="126"/>
    </row>
    <row r="379" customFormat="false" ht="15.75" hidden="false" customHeight="false" outlineLevel="0" collapsed="false">
      <c r="E379" s="126"/>
    </row>
    <row r="380" customFormat="false" ht="15.75" hidden="false" customHeight="false" outlineLevel="0" collapsed="false">
      <c r="E380" s="126"/>
    </row>
    <row r="381" customFormat="false" ht="15.75" hidden="false" customHeight="false" outlineLevel="0" collapsed="false">
      <c r="E381" s="126"/>
    </row>
    <row r="382" customFormat="false" ht="15.75" hidden="false" customHeight="false" outlineLevel="0" collapsed="false">
      <c r="E382" s="126"/>
    </row>
    <row r="383" customFormat="false" ht="15.75" hidden="false" customHeight="false" outlineLevel="0" collapsed="false">
      <c r="E383" s="126"/>
    </row>
    <row r="384" customFormat="false" ht="15.75" hidden="false" customHeight="false" outlineLevel="0" collapsed="false">
      <c r="E384" s="126"/>
    </row>
    <row r="385" customFormat="false" ht="15.75" hidden="false" customHeight="false" outlineLevel="0" collapsed="false">
      <c r="E385" s="126"/>
    </row>
    <row r="386" customFormat="false" ht="15.75" hidden="false" customHeight="false" outlineLevel="0" collapsed="false">
      <c r="E386" s="126"/>
    </row>
    <row r="387" customFormat="false" ht="15.75" hidden="false" customHeight="false" outlineLevel="0" collapsed="false">
      <c r="E387" s="126"/>
    </row>
    <row r="388" customFormat="false" ht="15.75" hidden="false" customHeight="false" outlineLevel="0" collapsed="false">
      <c r="E388" s="126"/>
    </row>
    <row r="389" customFormat="false" ht="15.75" hidden="false" customHeight="false" outlineLevel="0" collapsed="false">
      <c r="E389" s="126"/>
    </row>
    <row r="390" customFormat="false" ht="15.75" hidden="false" customHeight="false" outlineLevel="0" collapsed="false">
      <c r="E390" s="126"/>
    </row>
    <row r="391" customFormat="false" ht="15.75" hidden="false" customHeight="false" outlineLevel="0" collapsed="false">
      <c r="E391" s="126"/>
    </row>
    <row r="392" customFormat="false" ht="15.75" hidden="false" customHeight="false" outlineLevel="0" collapsed="false">
      <c r="E392" s="126"/>
    </row>
    <row r="393" customFormat="false" ht="15.75" hidden="false" customHeight="false" outlineLevel="0" collapsed="false">
      <c r="E393" s="126"/>
    </row>
    <row r="394" customFormat="false" ht="15.75" hidden="false" customHeight="false" outlineLevel="0" collapsed="false">
      <c r="E394" s="126"/>
    </row>
    <row r="395" customFormat="false" ht="15.75" hidden="false" customHeight="false" outlineLevel="0" collapsed="false">
      <c r="E395" s="126"/>
    </row>
    <row r="396" customFormat="false" ht="15.75" hidden="false" customHeight="false" outlineLevel="0" collapsed="false">
      <c r="E396" s="126"/>
    </row>
    <row r="397" customFormat="false" ht="15.75" hidden="false" customHeight="false" outlineLevel="0" collapsed="false">
      <c r="E397" s="126"/>
    </row>
    <row r="398" customFormat="false" ht="15.75" hidden="false" customHeight="false" outlineLevel="0" collapsed="false">
      <c r="E398" s="126"/>
    </row>
    <row r="399" customFormat="false" ht="15.75" hidden="false" customHeight="false" outlineLevel="0" collapsed="false">
      <c r="E399" s="126"/>
    </row>
    <row r="400" customFormat="false" ht="15.75" hidden="false" customHeight="false" outlineLevel="0" collapsed="false">
      <c r="E400" s="126"/>
    </row>
    <row r="401" customFormat="false" ht="15.75" hidden="false" customHeight="false" outlineLevel="0" collapsed="false">
      <c r="E401" s="126"/>
    </row>
    <row r="402" customFormat="false" ht="15.75" hidden="false" customHeight="false" outlineLevel="0" collapsed="false">
      <c r="E402" s="126"/>
    </row>
    <row r="403" customFormat="false" ht="15.75" hidden="false" customHeight="false" outlineLevel="0" collapsed="false">
      <c r="E403" s="126"/>
    </row>
    <row r="404" customFormat="false" ht="15.75" hidden="false" customHeight="false" outlineLevel="0" collapsed="false">
      <c r="E404" s="126"/>
    </row>
    <row r="405" customFormat="false" ht="15.75" hidden="false" customHeight="false" outlineLevel="0" collapsed="false">
      <c r="E405" s="126"/>
    </row>
    <row r="406" customFormat="false" ht="15.75" hidden="false" customHeight="false" outlineLevel="0" collapsed="false">
      <c r="E406" s="126"/>
    </row>
    <row r="407" customFormat="false" ht="15.75" hidden="false" customHeight="false" outlineLevel="0" collapsed="false">
      <c r="E407" s="126"/>
    </row>
    <row r="408" customFormat="false" ht="15.75" hidden="false" customHeight="false" outlineLevel="0" collapsed="false">
      <c r="E408" s="126"/>
    </row>
    <row r="409" customFormat="false" ht="15.75" hidden="false" customHeight="false" outlineLevel="0" collapsed="false">
      <c r="E409" s="126"/>
    </row>
    <row r="410" customFormat="false" ht="15.75" hidden="false" customHeight="false" outlineLevel="0" collapsed="false">
      <c r="E410" s="126"/>
    </row>
    <row r="411" customFormat="false" ht="15.75" hidden="false" customHeight="false" outlineLevel="0" collapsed="false">
      <c r="E411" s="126"/>
    </row>
    <row r="412" customFormat="false" ht="15.75" hidden="false" customHeight="false" outlineLevel="0" collapsed="false">
      <c r="E412" s="126"/>
    </row>
    <row r="413" customFormat="false" ht="15.75" hidden="false" customHeight="false" outlineLevel="0" collapsed="false">
      <c r="E413" s="126"/>
    </row>
    <row r="414" customFormat="false" ht="15.75" hidden="false" customHeight="false" outlineLevel="0" collapsed="false">
      <c r="E414" s="126"/>
    </row>
    <row r="415" customFormat="false" ht="15.75" hidden="false" customHeight="false" outlineLevel="0" collapsed="false">
      <c r="E415" s="126"/>
    </row>
    <row r="416" customFormat="false" ht="15.75" hidden="false" customHeight="false" outlineLevel="0" collapsed="false">
      <c r="E416" s="126"/>
    </row>
    <row r="417" customFormat="false" ht="15.75" hidden="false" customHeight="false" outlineLevel="0" collapsed="false">
      <c r="E417" s="126"/>
    </row>
    <row r="418" customFormat="false" ht="15.75" hidden="false" customHeight="false" outlineLevel="0" collapsed="false">
      <c r="E418" s="126"/>
    </row>
    <row r="419" customFormat="false" ht="15.75" hidden="false" customHeight="false" outlineLevel="0" collapsed="false">
      <c r="E419" s="126"/>
    </row>
    <row r="420" customFormat="false" ht="15.75" hidden="false" customHeight="false" outlineLevel="0" collapsed="false">
      <c r="E420" s="126"/>
    </row>
    <row r="421" customFormat="false" ht="15.75" hidden="false" customHeight="false" outlineLevel="0" collapsed="false">
      <c r="E421" s="126"/>
    </row>
    <row r="422" customFormat="false" ht="15.75" hidden="false" customHeight="false" outlineLevel="0" collapsed="false">
      <c r="E422" s="126"/>
    </row>
    <row r="423" customFormat="false" ht="15.75" hidden="false" customHeight="false" outlineLevel="0" collapsed="false">
      <c r="E423" s="126"/>
    </row>
    <row r="424" customFormat="false" ht="15.75" hidden="false" customHeight="false" outlineLevel="0" collapsed="false">
      <c r="E424" s="126"/>
    </row>
    <row r="425" customFormat="false" ht="15.75" hidden="false" customHeight="false" outlineLevel="0" collapsed="false">
      <c r="E425" s="126"/>
    </row>
    <row r="426" customFormat="false" ht="15.75" hidden="false" customHeight="false" outlineLevel="0" collapsed="false">
      <c r="E426" s="126"/>
    </row>
    <row r="427" customFormat="false" ht="15.75" hidden="false" customHeight="false" outlineLevel="0" collapsed="false">
      <c r="E427" s="126"/>
    </row>
    <row r="428" customFormat="false" ht="15.75" hidden="false" customHeight="false" outlineLevel="0" collapsed="false">
      <c r="E428" s="126"/>
    </row>
    <row r="429" customFormat="false" ht="15.75" hidden="false" customHeight="false" outlineLevel="0" collapsed="false">
      <c r="E429" s="126"/>
    </row>
    <row r="430" customFormat="false" ht="15.75" hidden="false" customHeight="false" outlineLevel="0" collapsed="false">
      <c r="E430" s="126"/>
    </row>
    <row r="431" customFormat="false" ht="15.75" hidden="false" customHeight="false" outlineLevel="0" collapsed="false">
      <c r="E431" s="126"/>
    </row>
    <row r="432" customFormat="false" ht="15.75" hidden="false" customHeight="false" outlineLevel="0" collapsed="false">
      <c r="E432" s="126"/>
    </row>
    <row r="433" customFormat="false" ht="15.75" hidden="false" customHeight="false" outlineLevel="0" collapsed="false">
      <c r="E433" s="126"/>
    </row>
    <row r="434" customFormat="false" ht="15.75" hidden="false" customHeight="false" outlineLevel="0" collapsed="false">
      <c r="E434" s="126"/>
    </row>
    <row r="435" customFormat="false" ht="15.75" hidden="false" customHeight="false" outlineLevel="0" collapsed="false">
      <c r="E435" s="126"/>
    </row>
    <row r="436" customFormat="false" ht="15.75" hidden="false" customHeight="false" outlineLevel="0" collapsed="false">
      <c r="E436" s="126"/>
    </row>
    <row r="437" customFormat="false" ht="15.75" hidden="false" customHeight="false" outlineLevel="0" collapsed="false">
      <c r="E437" s="126"/>
    </row>
    <row r="438" customFormat="false" ht="15.75" hidden="false" customHeight="false" outlineLevel="0" collapsed="false">
      <c r="E438" s="126"/>
    </row>
    <row r="439" customFormat="false" ht="15.75" hidden="false" customHeight="false" outlineLevel="0" collapsed="false">
      <c r="E439" s="126"/>
    </row>
    <row r="440" customFormat="false" ht="15.75" hidden="false" customHeight="false" outlineLevel="0" collapsed="false">
      <c r="E440" s="126"/>
    </row>
    <row r="441" customFormat="false" ht="15.75" hidden="false" customHeight="false" outlineLevel="0" collapsed="false">
      <c r="E441" s="126"/>
    </row>
    <row r="442" customFormat="false" ht="15.75" hidden="false" customHeight="false" outlineLevel="0" collapsed="false">
      <c r="E442" s="126"/>
    </row>
    <row r="443" customFormat="false" ht="15.75" hidden="false" customHeight="false" outlineLevel="0" collapsed="false">
      <c r="E443" s="126"/>
    </row>
    <row r="444" customFormat="false" ht="15.75" hidden="false" customHeight="false" outlineLevel="0" collapsed="false">
      <c r="E444" s="126"/>
    </row>
    <row r="445" customFormat="false" ht="15.75" hidden="false" customHeight="false" outlineLevel="0" collapsed="false">
      <c r="E445" s="126"/>
    </row>
    <row r="446" customFormat="false" ht="15.75" hidden="false" customHeight="false" outlineLevel="0" collapsed="false">
      <c r="E446" s="126"/>
    </row>
    <row r="447" customFormat="false" ht="15.75" hidden="false" customHeight="false" outlineLevel="0" collapsed="false">
      <c r="E447" s="126"/>
    </row>
    <row r="448" customFormat="false" ht="15.75" hidden="false" customHeight="false" outlineLevel="0" collapsed="false">
      <c r="E448" s="126"/>
    </row>
    <row r="449" customFormat="false" ht="15.75" hidden="false" customHeight="false" outlineLevel="0" collapsed="false">
      <c r="E449" s="126"/>
    </row>
    <row r="450" customFormat="false" ht="15.75" hidden="false" customHeight="false" outlineLevel="0" collapsed="false">
      <c r="E450" s="126"/>
    </row>
    <row r="451" customFormat="false" ht="15.75" hidden="false" customHeight="false" outlineLevel="0" collapsed="false">
      <c r="E451" s="126"/>
    </row>
    <row r="452" customFormat="false" ht="15.75" hidden="false" customHeight="false" outlineLevel="0" collapsed="false">
      <c r="E452" s="126"/>
    </row>
    <row r="453" customFormat="false" ht="15.75" hidden="false" customHeight="false" outlineLevel="0" collapsed="false">
      <c r="E453" s="126"/>
    </row>
    <row r="454" customFormat="false" ht="15.75" hidden="false" customHeight="false" outlineLevel="0" collapsed="false">
      <c r="E454" s="126"/>
    </row>
    <row r="455" customFormat="false" ht="15.75" hidden="false" customHeight="false" outlineLevel="0" collapsed="false">
      <c r="E455" s="126"/>
    </row>
    <row r="456" customFormat="false" ht="15.75" hidden="false" customHeight="false" outlineLevel="0" collapsed="false">
      <c r="E456" s="126"/>
    </row>
    <row r="457" customFormat="false" ht="15.75" hidden="false" customHeight="false" outlineLevel="0" collapsed="false">
      <c r="E457" s="126"/>
    </row>
    <row r="458" customFormat="false" ht="15.75" hidden="false" customHeight="false" outlineLevel="0" collapsed="false">
      <c r="E458" s="126"/>
    </row>
    <row r="459" customFormat="false" ht="15.75" hidden="false" customHeight="false" outlineLevel="0" collapsed="false">
      <c r="E459" s="126"/>
    </row>
    <row r="460" customFormat="false" ht="15.75" hidden="false" customHeight="false" outlineLevel="0" collapsed="false">
      <c r="E460" s="126"/>
    </row>
    <row r="461" customFormat="false" ht="15.75" hidden="false" customHeight="false" outlineLevel="0" collapsed="false">
      <c r="E461" s="126"/>
    </row>
    <row r="462" customFormat="false" ht="15.75" hidden="false" customHeight="false" outlineLevel="0" collapsed="false">
      <c r="E462" s="126"/>
    </row>
    <row r="463" customFormat="false" ht="15.75" hidden="false" customHeight="false" outlineLevel="0" collapsed="false">
      <c r="E463" s="126"/>
    </row>
    <row r="464" customFormat="false" ht="15.75" hidden="false" customHeight="false" outlineLevel="0" collapsed="false">
      <c r="E464" s="126"/>
    </row>
    <row r="465" customFormat="false" ht="15.75" hidden="false" customHeight="false" outlineLevel="0" collapsed="false">
      <c r="E465" s="126"/>
    </row>
    <row r="466" customFormat="false" ht="15.75" hidden="false" customHeight="false" outlineLevel="0" collapsed="false">
      <c r="E466" s="126"/>
    </row>
    <row r="467" customFormat="false" ht="15.75" hidden="false" customHeight="false" outlineLevel="0" collapsed="false">
      <c r="E467" s="126"/>
    </row>
    <row r="468" customFormat="false" ht="15.75" hidden="false" customHeight="false" outlineLevel="0" collapsed="false">
      <c r="E468" s="126"/>
    </row>
    <row r="469" customFormat="false" ht="15.75" hidden="false" customHeight="false" outlineLevel="0" collapsed="false">
      <c r="E469" s="126"/>
    </row>
    <row r="470" customFormat="false" ht="15.75" hidden="false" customHeight="false" outlineLevel="0" collapsed="false">
      <c r="E470" s="126"/>
    </row>
    <row r="471" customFormat="false" ht="15.75" hidden="false" customHeight="false" outlineLevel="0" collapsed="false">
      <c r="E471" s="126"/>
    </row>
    <row r="472" customFormat="false" ht="15.75" hidden="false" customHeight="false" outlineLevel="0" collapsed="false">
      <c r="E472" s="126"/>
    </row>
    <row r="473" customFormat="false" ht="15.75" hidden="false" customHeight="false" outlineLevel="0" collapsed="false">
      <c r="E473" s="126"/>
    </row>
    <row r="474" customFormat="false" ht="15.75" hidden="false" customHeight="false" outlineLevel="0" collapsed="false">
      <c r="E474" s="126"/>
    </row>
    <row r="475" customFormat="false" ht="15.75" hidden="false" customHeight="false" outlineLevel="0" collapsed="false">
      <c r="E475" s="126"/>
    </row>
    <row r="476" customFormat="false" ht="15.75" hidden="false" customHeight="false" outlineLevel="0" collapsed="false">
      <c r="E476" s="126"/>
    </row>
    <row r="477" customFormat="false" ht="15.75" hidden="false" customHeight="false" outlineLevel="0" collapsed="false">
      <c r="E477" s="126"/>
    </row>
    <row r="478" customFormat="false" ht="15.75" hidden="false" customHeight="false" outlineLevel="0" collapsed="false">
      <c r="E478" s="126"/>
    </row>
    <row r="479" customFormat="false" ht="15.75" hidden="false" customHeight="false" outlineLevel="0" collapsed="false">
      <c r="E479" s="126"/>
    </row>
    <row r="480" customFormat="false" ht="15.75" hidden="false" customHeight="false" outlineLevel="0" collapsed="false">
      <c r="E480" s="126"/>
    </row>
    <row r="481" customFormat="false" ht="15.75" hidden="false" customHeight="false" outlineLevel="0" collapsed="false">
      <c r="E481" s="126"/>
    </row>
    <row r="482" customFormat="false" ht="15.75" hidden="false" customHeight="false" outlineLevel="0" collapsed="false">
      <c r="E482" s="126"/>
    </row>
    <row r="483" customFormat="false" ht="15.75" hidden="false" customHeight="false" outlineLevel="0" collapsed="false">
      <c r="E483" s="126"/>
    </row>
    <row r="484" customFormat="false" ht="15.75" hidden="false" customHeight="false" outlineLevel="0" collapsed="false">
      <c r="E484" s="126"/>
    </row>
    <row r="485" customFormat="false" ht="15.75" hidden="false" customHeight="false" outlineLevel="0" collapsed="false">
      <c r="E485" s="126"/>
    </row>
    <row r="486" customFormat="false" ht="15.75" hidden="false" customHeight="false" outlineLevel="0" collapsed="false">
      <c r="E486" s="126"/>
    </row>
    <row r="487" customFormat="false" ht="15.75" hidden="false" customHeight="false" outlineLevel="0" collapsed="false">
      <c r="E487" s="126"/>
    </row>
    <row r="488" customFormat="false" ht="15.75" hidden="false" customHeight="false" outlineLevel="0" collapsed="false">
      <c r="E488" s="126"/>
    </row>
    <row r="489" customFormat="false" ht="15.75" hidden="false" customHeight="false" outlineLevel="0" collapsed="false">
      <c r="E489" s="126"/>
    </row>
    <row r="490" customFormat="false" ht="15.75" hidden="false" customHeight="false" outlineLevel="0" collapsed="false">
      <c r="E490" s="126"/>
    </row>
    <row r="491" customFormat="false" ht="15.75" hidden="false" customHeight="false" outlineLevel="0" collapsed="false">
      <c r="E491" s="126"/>
    </row>
    <row r="492" customFormat="false" ht="15.75" hidden="false" customHeight="false" outlineLevel="0" collapsed="false">
      <c r="E492" s="126"/>
    </row>
    <row r="493" customFormat="false" ht="15.75" hidden="false" customHeight="false" outlineLevel="0" collapsed="false">
      <c r="E493" s="126"/>
    </row>
    <row r="494" customFormat="false" ht="15.75" hidden="false" customHeight="false" outlineLevel="0" collapsed="false">
      <c r="E494" s="126"/>
    </row>
    <row r="495" customFormat="false" ht="15.75" hidden="false" customHeight="false" outlineLevel="0" collapsed="false">
      <c r="E495" s="126"/>
    </row>
    <row r="496" customFormat="false" ht="15.75" hidden="false" customHeight="false" outlineLevel="0" collapsed="false">
      <c r="E496" s="126"/>
    </row>
    <row r="497" customFormat="false" ht="15.75" hidden="false" customHeight="false" outlineLevel="0" collapsed="false">
      <c r="E497" s="126"/>
    </row>
    <row r="498" customFormat="false" ht="15.75" hidden="false" customHeight="false" outlineLevel="0" collapsed="false">
      <c r="E498" s="126"/>
    </row>
    <row r="499" customFormat="false" ht="15.75" hidden="false" customHeight="false" outlineLevel="0" collapsed="false">
      <c r="E499" s="126"/>
    </row>
    <row r="500" customFormat="false" ht="15.75" hidden="false" customHeight="false" outlineLevel="0" collapsed="false">
      <c r="E500" s="126"/>
    </row>
    <row r="501" customFormat="false" ht="15.75" hidden="false" customHeight="false" outlineLevel="0" collapsed="false">
      <c r="E501" s="126"/>
    </row>
    <row r="502" customFormat="false" ht="15.75" hidden="false" customHeight="false" outlineLevel="0" collapsed="false">
      <c r="E502" s="126"/>
    </row>
    <row r="503" customFormat="false" ht="15.75" hidden="false" customHeight="false" outlineLevel="0" collapsed="false">
      <c r="E503" s="126"/>
    </row>
    <row r="504" customFormat="false" ht="15.75" hidden="false" customHeight="false" outlineLevel="0" collapsed="false">
      <c r="E504" s="126"/>
    </row>
    <row r="505" customFormat="false" ht="15.75" hidden="false" customHeight="false" outlineLevel="0" collapsed="false">
      <c r="E505" s="126"/>
    </row>
    <row r="506" customFormat="false" ht="15.75" hidden="false" customHeight="false" outlineLevel="0" collapsed="false">
      <c r="E506" s="126"/>
    </row>
    <row r="507" customFormat="false" ht="15.75" hidden="false" customHeight="false" outlineLevel="0" collapsed="false">
      <c r="E507" s="126"/>
    </row>
    <row r="508" customFormat="false" ht="15.75" hidden="false" customHeight="false" outlineLevel="0" collapsed="false">
      <c r="E508" s="126"/>
    </row>
    <row r="509" customFormat="false" ht="15.75" hidden="false" customHeight="false" outlineLevel="0" collapsed="false">
      <c r="E509" s="126"/>
    </row>
    <row r="510" customFormat="false" ht="15.75" hidden="false" customHeight="false" outlineLevel="0" collapsed="false">
      <c r="E510" s="126"/>
    </row>
    <row r="511" customFormat="false" ht="15.75" hidden="false" customHeight="false" outlineLevel="0" collapsed="false">
      <c r="E511" s="126"/>
    </row>
    <row r="512" customFormat="false" ht="15.75" hidden="false" customHeight="false" outlineLevel="0" collapsed="false">
      <c r="E512" s="126"/>
    </row>
    <row r="513" customFormat="false" ht="15.75" hidden="false" customHeight="false" outlineLevel="0" collapsed="false">
      <c r="E513" s="126"/>
    </row>
    <row r="514" customFormat="false" ht="15.75" hidden="false" customHeight="false" outlineLevel="0" collapsed="false">
      <c r="E514" s="126"/>
    </row>
    <row r="515" customFormat="false" ht="15.75" hidden="false" customHeight="false" outlineLevel="0" collapsed="false">
      <c r="E515" s="126"/>
    </row>
    <row r="516" customFormat="false" ht="15.75" hidden="false" customHeight="false" outlineLevel="0" collapsed="false">
      <c r="E516" s="126"/>
    </row>
    <row r="517" customFormat="false" ht="15.75" hidden="false" customHeight="false" outlineLevel="0" collapsed="false">
      <c r="E517" s="126"/>
    </row>
    <row r="518" customFormat="false" ht="15.75" hidden="false" customHeight="false" outlineLevel="0" collapsed="false">
      <c r="E518" s="126"/>
    </row>
    <row r="519" customFormat="false" ht="15.75" hidden="false" customHeight="false" outlineLevel="0" collapsed="false">
      <c r="E519" s="126"/>
    </row>
    <row r="520" customFormat="false" ht="15.75" hidden="false" customHeight="false" outlineLevel="0" collapsed="false">
      <c r="E520" s="126"/>
    </row>
    <row r="521" customFormat="false" ht="15.75" hidden="false" customHeight="false" outlineLevel="0" collapsed="false">
      <c r="E521" s="126"/>
    </row>
    <row r="522" customFormat="false" ht="15.75" hidden="false" customHeight="false" outlineLevel="0" collapsed="false">
      <c r="E522" s="126"/>
    </row>
    <row r="523" customFormat="false" ht="15.75" hidden="false" customHeight="false" outlineLevel="0" collapsed="false">
      <c r="E523" s="126"/>
    </row>
    <row r="524" customFormat="false" ht="15.75" hidden="false" customHeight="false" outlineLevel="0" collapsed="false">
      <c r="E524" s="126"/>
    </row>
    <row r="525" customFormat="false" ht="15.75" hidden="false" customHeight="false" outlineLevel="0" collapsed="false">
      <c r="E525" s="126"/>
    </row>
    <row r="526" customFormat="false" ht="15.75" hidden="false" customHeight="false" outlineLevel="0" collapsed="false">
      <c r="E526" s="126"/>
    </row>
    <row r="527" customFormat="false" ht="15.75" hidden="false" customHeight="false" outlineLevel="0" collapsed="false">
      <c r="E527" s="126"/>
    </row>
    <row r="528" customFormat="false" ht="15.75" hidden="false" customHeight="false" outlineLevel="0" collapsed="false">
      <c r="E528" s="126"/>
    </row>
    <row r="529" customFormat="false" ht="15.75" hidden="false" customHeight="false" outlineLevel="0" collapsed="false">
      <c r="E529" s="126"/>
    </row>
    <row r="530" customFormat="false" ht="15.75" hidden="false" customHeight="false" outlineLevel="0" collapsed="false">
      <c r="E530" s="126"/>
    </row>
    <row r="531" customFormat="false" ht="15.75" hidden="false" customHeight="false" outlineLevel="0" collapsed="false">
      <c r="E531" s="126"/>
    </row>
    <row r="532" customFormat="false" ht="15.75" hidden="false" customHeight="false" outlineLevel="0" collapsed="false">
      <c r="E532" s="126"/>
    </row>
    <row r="533" customFormat="false" ht="15.75" hidden="false" customHeight="false" outlineLevel="0" collapsed="false">
      <c r="E533" s="126"/>
    </row>
    <row r="534" customFormat="false" ht="15.75" hidden="false" customHeight="false" outlineLevel="0" collapsed="false">
      <c r="E534" s="126"/>
    </row>
    <row r="535" customFormat="false" ht="15.75" hidden="false" customHeight="false" outlineLevel="0" collapsed="false">
      <c r="E535" s="126"/>
    </row>
    <row r="536" customFormat="false" ht="15.75" hidden="false" customHeight="false" outlineLevel="0" collapsed="false">
      <c r="E536" s="126"/>
    </row>
    <row r="537" customFormat="false" ht="15.75" hidden="false" customHeight="false" outlineLevel="0" collapsed="false">
      <c r="E537" s="126"/>
    </row>
    <row r="538" customFormat="false" ht="15.75" hidden="false" customHeight="false" outlineLevel="0" collapsed="false">
      <c r="E538" s="126"/>
    </row>
    <row r="539" customFormat="false" ht="15.75" hidden="false" customHeight="false" outlineLevel="0" collapsed="false">
      <c r="E539" s="126"/>
    </row>
    <row r="540" customFormat="false" ht="15.75" hidden="false" customHeight="false" outlineLevel="0" collapsed="false">
      <c r="E540" s="126"/>
    </row>
    <row r="541" customFormat="false" ht="15.75" hidden="false" customHeight="false" outlineLevel="0" collapsed="false">
      <c r="E541" s="126"/>
    </row>
    <row r="542" customFormat="false" ht="15.75" hidden="false" customHeight="false" outlineLevel="0" collapsed="false">
      <c r="E542" s="126"/>
    </row>
    <row r="543" customFormat="false" ht="15.75" hidden="false" customHeight="false" outlineLevel="0" collapsed="false">
      <c r="E543" s="126"/>
    </row>
    <row r="544" customFormat="false" ht="15.75" hidden="false" customHeight="false" outlineLevel="0" collapsed="false">
      <c r="E544" s="126"/>
    </row>
    <row r="545" customFormat="false" ht="15.75" hidden="false" customHeight="false" outlineLevel="0" collapsed="false">
      <c r="E545" s="126"/>
    </row>
    <row r="546" customFormat="false" ht="15.75" hidden="false" customHeight="false" outlineLevel="0" collapsed="false">
      <c r="E546" s="126"/>
    </row>
    <row r="547" customFormat="false" ht="15.75" hidden="false" customHeight="false" outlineLevel="0" collapsed="false">
      <c r="E547" s="126"/>
    </row>
    <row r="548" customFormat="false" ht="15.75" hidden="false" customHeight="false" outlineLevel="0" collapsed="false">
      <c r="E548" s="126"/>
    </row>
    <row r="549" customFormat="false" ht="15.75" hidden="false" customHeight="false" outlineLevel="0" collapsed="false">
      <c r="E549" s="126"/>
    </row>
    <row r="550" customFormat="false" ht="15.75" hidden="false" customHeight="false" outlineLevel="0" collapsed="false">
      <c r="E550" s="126"/>
    </row>
    <row r="551" customFormat="false" ht="15.75" hidden="false" customHeight="false" outlineLevel="0" collapsed="false">
      <c r="E551" s="126"/>
    </row>
    <row r="552" customFormat="false" ht="15.75" hidden="false" customHeight="false" outlineLevel="0" collapsed="false">
      <c r="E552" s="126"/>
    </row>
    <row r="553" customFormat="false" ht="15.75" hidden="false" customHeight="false" outlineLevel="0" collapsed="false">
      <c r="E553" s="126"/>
    </row>
    <row r="554" customFormat="false" ht="15.75" hidden="false" customHeight="false" outlineLevel="0" collapsed="false">
      <c r="E554" s="126"/>
    </row>
    <row r="555" customFormat="false" ht="15.75" hidden="false" customHeight="false" outlineLevel="0" collapsed="false">
      <c r="E555" s="126"/>
    </row>
    <row r="556" customFormat="false" ht="15.75" hidden="false" customHeight="false" outlineLevel="0" collapsed="false">
      <c r="E556" s="126"/>
    </row>
    <row r="557" customFormat="false" ht="15.75" hidden="false" customHeight="false" outlineLevel="0" collapsed="false">
      <c r="E557" s="126"/>
    </row>
    <row r="558" customFormat="false" ht="15.75" hidden="false" customHeight="false" outlineLevel="0" collapsed="false">
      <c r="E558" s="126"/>
    </row>
    <row r="559" customFormat="false" ht="15.75" hidden="false" customHeight="false" outlineLevel="0" collapsed="false">
      <c r="E559" s="126"/>
    </row>
    <row r="560" customFormat="false" ht="15.75" hidden="false" customHeight="false" outlineLevel="0" collapsed="false">
      <c r="E560" s="126"/>
    </row>
    <row r="561" customFormat="false" ht="15.75" hidden="false" customHeight="false" outlineLevel="0" collapsed="false">
      <c r="E561" s="126"/>
    </row>
    <row r="562" customFormat="false" ht="15.75" hidden="false" customHeight="false" outlineLevel="0" collapsed="false">
      <c r="E562" s="126"/>
    </row>
    <row r="563" customFormat="false" ht="15.75" hidden="false" customHeight="false" outlineLevel="0" collapsed="false">
      <c r="E563" s="126"/>
    </row>
    <row r="564" customFormat="false" ht="15.75" hidden="false" customHeight="false" outlineLevel="0" collapsed="false">
      <c r="E564" s="126"/>
    </row>
    <row r="565" customFormat="false" ht="15.75" hidden="false" customHeight="false" outlineLevel="0" collapsed="false">
      <c r="E565" s="126"/>
    </row>
    <row r="566" customFormat="false" ht="15.75" hidden="false" customHeight="false" outlineLevel="0" collapsed="false">
      <c r="E566" s="126"/>
    </row>
    <row r="567" customFormat="false" ht="15.75" hidden="false" customHeight="false" outlineLevel="0" collapsed="false">
      <c r="E567" s="126"/>
    </row>
    <row r="568" customFormat="false" ht="15.75" hidden="false" customHeight="false" outlineLevel="0" collapsed="false">
      <c r="E568" s="126"/>
    </row>
    <row r="569" customFormat="false" ht="15.75" hidden="false" customHeight="false" outlineLevel="0" collapsed="false">
      <c r="E569" s="126"/>
    </row>
    <row r="570" customFormat="false" ht="15.75" hidden="false" customHeight="false" outlineLevel="0" collapsed="false">
      <c r="E570" s="126"/>
    </row>
    <row r="571" customFormat="false" ht="15.75" hidden="false" customHeight="false" outlineLevel="0" collapsed="false">
      <c r="E571" s="126"/>
    </row>
    <row r="572" customFormat="false" ht="15.75" hidden="false" customHeight="false" outlineLevel="0" collapsed="false">
      <c r="E572" s="126"/>
    </row>
    <row r="573" customFormat="false" ht="15.75" hidden="false" customHeight="false" outlineLevel="0" collapsed="false">
      <c r="E573" s="126"/>
    </row>
    <row r="574" customFormat="false" ht="15.75" hidden="false" customHeight="false" outlineLevel="0" collapsed="false">
      <c r="E574" s="126"/>
    </row>
    <row r="575" customFormat="false" ht="15.75" hidden="false" customHeight="false" outlineLevel="0" collapsed="false">
      <c r="E575" s="126"/>
    </row>
    <row r="576" customFormat="false" ht="15.75" hidden="false" customHeight="false" outlineLevel="0" collapsed="false">
      <c r="E576" s="126"/>
    </row>
    <row r="577" customFormat="false" ht="15.75" hidden="false" customHeight="false" outlineLevel="0" collapsed="false">
      <c r="E577" s="126"/>
    </row>
    <row r="578" customFormat="false" ht="15.75" hidden="false" customHeight="false" outlineLevel="0" collapsed="false">
      <c r="E578" s="126"/>
    </row>
    <row r="579" customFormat="false" ht="15.75" hidden="false" customHeight="false" outlineLevel="0" collapsed="false">
      <c r="E579" s="126"/>
    </row>
    <row r="580" customFormat="false" ht="15.75" hidden="false" customHeight="false" outlineLevel="0" collapsed="false">
      <c r="E580" s="126"/>
    </row>
    <row r="581" customFormat="false" ht="15.75" hidden="false" customHeight="false" outlineLevel="0" collapsed="false">
      <c r="E581" s="126"/>
    </row>
    <row r="582" customFormat="false" ht="15.75" hidden="false" customHeight="false" outlineLevel="0" collapsed="false">
      <c r="E582" s="126"/>
    </row>
    <row r="583" customFormat="false" ht="15.75" hidden="false" customHeight="false" outlineLevel="0" collapsed="false">
      <c r="E583" s="126"/>
    </row>
    <row r="584" customFormat="false" ht="15.75" hidden="false" customHeight="false" outlineLevel="0" collapsed="false">
      <c r="E584" s="126"/>
    </row>
    <row r="585" customFormat="false" ht="15.75" hidden="false" customHeight="false" outlineLevel="0" collapsed="false">
      <c r="E585" s="126"/>
    </row>
    <row r="586" customFormat="false" ht="15.75" hidden="false" customHeight="false" outlineLevel="0" collapsed="false">
      <c r="E586" s="126"/>
    </row>
    <row r="587" customFormat="false" ht="15.75" hidden="false" customHeight="false" outlineLevel="0" collapsed="false">
      <c r="E587" s="126"/>
    </row>
    <row r="588" customFormat="false" ht="15.75" hidden="false" customHeight="false" outlineLevel="0" collapsed="false">
      <c r="E588" s="126"/>
    </row>
    <row r="589" customFormat="false" ht="15.75" hidden="false" customHeight="false" outlineLevel="0" collapsed="false">
      <c r="E589" s="126"/>
    </row>
    <row r="590" customFormat="false" ht="15.75" hidden="false" customHeight="false" outlineLevel="0" collapsed="false">
      <c r="E590" s="126"/>
    </row>
    <row r="591" customFormat="false" ht="15.75" hidden="false" customHeight="false" outlineLevel="0" collapsed="false">
      <c r="E591" s="126"/>
    </row>
    <row r="592" customFormat="false" ht="15.75" hidden="false" customHeight="false" outlineLevel="0" collapsed="false">
      <c r="E592" s="126"/>
    </row>
    <row r="593" customFormat="false" ht="15.75" hidden="false" customHeight="false" outlineLevel="0" collapsed="false">
      <c r="E593" s="126"/>
    </row>
    <row r="594" customFormat="false" ht="15.75" hidden="false" customHeight="false" outlineLevel="0" collapsed="false">
      <c r="E594" s="126"/>
    </row>
    <row r="595" customFormat="false" ht="15.75" hidden="false" customHeight="false" outlineLevel="0" collapsed="false">
      <c r="E595" s="126"/>
    </row>
    <row r="596" customFormat="false" ht="15.75" hidden="false" customHeight="false" outlineLevel="0" collapsed="false">
      <c r="E596" s="126"/>
    </row>
    <row r="597" customFormat="false" ht="15.75" hidden="false" customHeight="false" outlineLevel="0" collapsed="false">
      <c r="E597" s="126"/>
    </row>
    <row r="598" customFormat="false" ht="15.75" hidden="false" customHeight="false" outlineLevel="0" collapsed="false">
      <c r="E598" s="126"/>
    </row>
    <row r="599" customFormat="false" ht="15.75" hidden="false" customHeight="false" outlineLevel="0" collapsed="false">
      <c r="E599" s="126"/>
    </row>
    <row r="600" customFormat="false" ht="15.75" hidden="false" customHeight="false" outlineLevel="0" collapsed="false">
      <c r="E600" s="126"/>
    </row>
    <row r="601" customFormat="false" ht="15.75" hidden="false" customHeight="false" outlineLevel="0" collapsed="false">
      <c r="E601" s="126"/>
    </row>
    <row r="602" customFormat="false" ht="15.75" hidden="false" customHeight="false" outlineLevel="0" collapsed="false">
      <c r="E602" s="126"/>
    </row>
    <row r="603" customFormat="false" ht="15.75" hidden="false" customHeight="false" outlineLevel="0" collapsed="false">
      <c r="E603" s="126"/>
    </row>
    <row r="604" customFormat="false" ht="15.75" hidden="false" customHeight="false" outlineLevel="0" collapsed="false">
      <c r="E604" s="126"/>
    </row>
    <row r="605" customFormat="false" ht="15.75" hidden="false" customHeight="false" outlineLevel="0" collapsed="false">
      <c r="E605" s="126"/>
    </row>
    <row r="606" customFormat="false" ht="15.75" hidden="false" customHeight="false" outlineLevel="0" collapsed="false">
      <c r="E606" s="126"/>
    </row>
    <row r="607" customFormat="false" ht="15.75" hidden="false" customHeight="false" outlineLevel="0" collapsed="false">
      <c r="E607" s="126"/>
    </row>
    <row r="608" customFormat="false" ht="15.75" hidden="false" customHeight="false" outlineLevel="0" collapsed="false">
      <c r="E608" s="126"/>
    </row>
    <row r="609" customFormat="false" ht="15.75" hidden="false" customHeight="false" outlineLevel="0" collapsed="false">
      <c r="E609" s="126"/>
    </row>
    <row r="610" customFormat="false" ht="15.75" hidden="false" customHeight="false" outlineLevel="0" collapsed="false">
      <c r="E610" s="126"/>
    </row>
    <row r="611" customFormat="false" ht="15.75" hidden="false" customHeight="false" outlineLevel="0" collapsed="false">
      <c r="E611" s="126"/>
    </row>
    <row r="612" customFormat="false" ht="15.75" hidden="false" customHeight="false" outlineLevel="0" collapsed="false">
      <c r="E612" s="126"/>
    </row>
    <row r="613" customFormat="false" ht="15.75" hidden="false" customHeight="false" outlineLevel="0" collapsed="false">
      <c r="E613" s="126"/>
    </row>
    <row r="614" customFormat="false" ht="15.75" hidden="false" customHeight="false" outlineLevel="0" collapsed="false">
      <c r="E614" s="126"/>
    </row>
    <row r="615" customFormat="false" ht="15.75" hidden="false" customHeight="false" outlineLevel="0" collapsed="false">
      <c r="E615" s="126"/>
    </row>
    <row r="616" customFormat="false" ht="15.75" hidden="false" customHeight="false" outlineLevel="0" collapsed="false">
      <c r="E616" s="126"/>
    </row>
    <row r="617" customFormat="false" ht="15.75" hidden="false" customHeight="false" outlineLevel="0" collapsed="false">
      <c r="E617" s="126"/>
    </row>
    <row r="618" customFormat="false" ht="15.75" hidden="false" customHeight="false" outlineLevel="0" collapsed="false">
      <c r="E618" s="126"/>
    </row>
    <row r="619" customFormat="false" ht="15.75" hidden="false" customHeight="false" outlineLevel="0" collapsed="false">
      <c r="E619" s="126"/>
    </row>
    <row r="620" customFormat="false" ht="15.75" hidden="false" customHeight="false" outlineLevel="0" collapsed="false">
      <c r="E620" s="126"/>
    </row>
    <row r="621" customFormat="false" ht="15.75" hidden="false" customHeight="false" outlineLevel="0" collapsed="false">
      <c r="E621" s="126"/>
    </row>
    <row r="622" customFormat="false" ht="15.75" hidden="false" customHeight="false" outlineLevel="0" collapsed="false">
      <c r="E622" s="126"/>
    </row>
    <row r="623" customFormat="false" ht="15.75" hidden="false" customHeight="false" outlineLevel="0" collapsed="false">
      <c r="E623" s="126"/>
    </row>
    <row r="624" customFormat="false" ht="15.75" hidden="false" customHeight="false" outlineLevel="0" collapsed="false">
      <c r="E624" s="126"/>
    </row>
    <row r="625" customFormat="false" ht="15.75" hidden="false" customHeight="false" outlineLevel="0" collapsed="false">
      <c r="E625" s="126"/>
    </row>
    <row r="626" customFormat="false" ht="15.75" hidden="false" customHeight="false" outlineLevel="0" collapsed="false">
      <c r="E626" s="126"/>
    </row>
    <row r="627" customFormat="false" ht="15.75" hidden="false" customHeight="false" outlineLevel="0" collapsed="false">
      <c r="E627" s="126"/>
    </row>
    <row r="628" customFormat="false" ht="15.75" hidden="false" customHeight="false" outlineLevel="0" collapsed="false">
      <c r="E628" s="126"/>
    </row>
    <row r="629" customFormat="false" ht="15.75" hidden="false" customHeight="false" outlineLevel="0" collapsed="false">
      <c r="E629" s="126"/>
    </row>
    <row r="630" customFormat="false" ht="15.75" hidden="false" customHeight="false" outlineLevel="0" collapsed="false">
      <c r="E630" s="126"/>
    </row>
    <row r="631" customFormat="false" ht="15.75" hidden="false" customHeight="false" outlineLevel="0" collapsed="false">
      <c r="E631" s="126"/>
    </row>
    <row r="632" customFormat="false" ht="15.75" hidden="false" customHeight="false" outlineLevel="0" collapsed="false">
      <c r="E632" s="126"/>
    </row>
    <row r="633" customFormat="false" ht="15.75" hidden="false" customHeight="false" outlineLevel="0" collapsed="false">
      <c r="E633" s="126"/>
    </row>
    <row r="634" customFormat="false" ht="15.75" hidden="false" customHeight="false" outlineLevel="0" collapsed="false">
      <c r="E634" s="126"/>
    </row>
    <row r="635" customFormat="false" ht="15.75" hidden="false" customHeight="false" outlineLevel="0" collapsed="false">
      <c r="E635" s="126"/>
    </row>
    <row r="636" customFormat="false" ht="15.75" hidden="false" customHeight="false" outlineLevel="0" collapsed="false">
      <c r="E636" s="126"/>
    </row>
    <row r="637" customFormat="false" ht="15.75" hidden="false" customHeight="false" outlineLevel="0" collapsed="false">
      <c r="E637" s="126"/>
    </row>
    <row r="638" customFormat="false" ht="15.75" hidden="false" customHeight="false" outlineLevel="0" collapsed="false">
      <c r="E638" s="126"/>
    </row>
    <row r="639" customFormat="false" ht="15.75" hidden="false" customHeight="false" outlineLevel="0" collapsed="false">
      <c r="E639" s="126"/>
    </row>
    <row r="640" customFormat="false" ht="15.75" hidden="false" customHeight="false" outlineLevel="0" collapsed="false">
      <c r="E640" s="126"/>
    </row>
    <row r="641" customFormat="false" ht="15.75" hidden="false" customHeight="false" outlineLevel="0" collapsed="false">
      <c r="E641" s="126"/>
    </row>
    <row r="642" customFormat="false" ht="15.75" hidden="false" customHeight="false" outlineLevel="0" collapsed="false">
      <c r="E642" s="126"/>
    </row>
    <row r="643" customFormat="false" ht="15.75" hidden="false" customHeight="false" outlineLevel="0" collapsed="false">
      <c r="E643" s="126"/>
    </row>
    <row r="644" customFormat="false" ht="15.75" hidden="false" customHeight="false" outlineLevel="0" collapsed="false">
      <c r="E644" s="126"/>
    </row>
    <row r="645" customFormat="false" ht="15.75" hidden="false" customHeight="false" outlineLevel="0" collapsed="false">
      <c r="E645" s="126"/>
    </row>
    <row r="646" customFormat="false" ht="15.75" hidden="false" customHeight="false" outlineLevel="0" collapsed="false">
      <c r="E646" s="126"/>
    </row>
    <row r="647" customFormat="false" ht="15.75" hidden="false" customHeight="false" outlineLevel="0" collapsed="false">
      <c r="E647" s="126"/>
    </row>
    <row r="648" customFormat="false" ht="15.75" hidden="false" customHeight="false" outlineLevel="0" collapsed="false">
      <c r="E648" s="126"/>
    </row>
    <row r="649" customFormat="false" ht="15.75" hidden="false" customHeight="false" outlineLevel="0" collapsed="false">
      <c r="E649" s="126"/>
    </row>
    <row r="650" customFormat="false" ht="15.75" hidden="false" customHeight="false" outlineLevel="0" collapsed="false">
      <c r="E650" s="126"/>
    </row>
    <row r="651" customFormat="false" ht="15.75" hidden="false" customHeight="false" outlineLevel="0" collapsed="false">
      <c r="E651" s="126"/>
    </row>
    <row r="652" customFormat="false" ht="15.75" hidden="false" customHeight="false" outlineLevel="0" collapsed="false">
      <c r="E652" s="126"/>
    </row>
    <row r="653" customFormat="false" ht="15.75" hidden="false" customHeight="false" outlineLevel="0" collapsed="false">
      <c r="E653" s="126"/>
    </row>
    <row r="654" customFormat="false" ht="15.75" hidden="false" customHeight="false" outlineLevel="0" collapsed="false">
      <c r="E654" s="126"/>
    </row>
    <row r="655" customFormat="false" ht="15.75" hidden="false" customHeight="false" outlineLevel="0" collapsed="false">
      <c r="E655" s="126"/>
    </row>
    <row r="656" customFormat="false" ht="15.75" hidden="false" customHeight="false" outlineLevel="0" collapsed="false">
      <c r="E656" s="126"/>
    </row>
    <row r="657" customFormat="false" ht="15.75" hidden="false" customHeight="false" outlineLevel="0" collapsed="false">
      <c r="E657" s="126"/>
    </row>
    <row r="658" customFormat="false" ht="15.75" hidden="false" customHeight="false" outlineLevel="0" collapsed="false">
      <c r="E658" s="126"/>
    </row>
    <row r="659" customFormat="false" ht="15.75" hidden="false" customHeight="false" outlineLevel="0" collapsed="false">
      <c r="E659" s="126"/>
    </row>
    <row r="660" customFormat="false" ht="15.75" hidden="false" customHeight="false" outlineLevel="0" collapsed="false">
      <c r="E660" s="126"/>
    </row>
    <row r="661" customFormat="false" ht="15.75" hidden="false" customHeight="false" outlineLevel="0" collapsed="false">
      <c r="E661" s="126"/>
    </row>
    <row r="662" customFormat="false" ht="15.75" hidden="false" customHeight="false" outlineLevel="0" collapsed="false">
      <c r="E662" s="126"/>
    </row>
    <row r="663" customFormat="false" ht="15.75" hidden="false" customHeight="false" outlineLevel="0" collapsed="false">
      <c r="E663" s="126"/>
    </row>
    <row r="664" customFormat="false" ht="15.75" hidden="false" customHeight="false" outlineLevel="0" collapsed="false">
      <c r="E664" s="126"/>
    </row>
    <row r="665" customFormat="false" ht="15.75" hidden="false" customHeight="false" outlineLevel="0" collapsed="false">
      <c r="E665" s="126"/>
    </row>
    <row r="666" customFormat="false" ht="15.75" hidden="false" customHeight="false" outlineLevel="0" collapsed="false">
      <c r="E666" s="126"/>
    </row>
    <row r="667" customFormat="false" ht="15.75" hidden="false" customHeight="false" outlineLevel="0" collapsed="false">
      <c r="E667" s="126"/>
    </row>
    <row r="668" customFormat="false" ht="15.75" hidden="false" customHeight="false" outlineLevel="0" collapsed="false">
      <c r="E668" s="126"/>
    </row>
    <row r="669" customFormat="false" ht="15.75" hidden="false" customHeight="false" outlineLevel="0" collapsed="false">
      <c r="E669" s="126"/>
    </row>
    <row r="670" customFormat="false" ht="15.75" hidden="false" customHeight="false" outlineLevel="0" collapsed="false">
      <c r="E670" s="126"/>
    </row>
    <row r="671" customFormat="false" ht="15.75" hidden="false" customHeight="false" outlineLevel="0" collapsed="false">
      <c r="E671" s="126"/>
    </row>
    <row r="672" customFormat="false" ht="15.75" hidden="false" customHeight="false" outlineLevel="0" collapsed="false">
      <c r="E672" s="126"/>
    </row>
    <row r="673" customFormat="false" ht="15.75" hidden="false" customHeight="false" outlineLevel="0" collapsed="false">
      <c r="E673" s="126"/>
    </row>
    <row r="674" customFormat="false" ht="15.75" hidden="false" customHeight="false" outlineLevel="0" collapsed="false">
      <c r="E674" s="126"/>
    </row>
    <row r="675" customFormat="false" ht="15.75" hidden="false" customHeight="false" outlineLevel="0" collapsed="false">
      <c r="E675" s="126"/>
    </row>
    <row r="676" customFormat="false" ht="15.75" hidden="false" customHeight="false" outlineLevel="0" collapsed="false">
      <c r="E676" s="126"/>
    </row>
    <row r="677" customFormat="false" ht="15.75" hidden="false" customHeight="false" outlineLevel="0" collapsed="false">
      <c r="E677" s="126"/>
    </row>
    <row r="678" customFormat="false" ht="15.75" hidden="false" customHeight="false" outlineLevel="0" collapsed="false">
      <c r="E678" s="126"/>
    </row>
    <row r="679" customFormat="false" ht="15.75" hidden="false" customHeight="false" outlineLevel="0" collapsed="false">
      <c r="E679" s="126"/>
    </row>
    <row r="680" customFormat="false" ht="15.75" hidden="false" customHeight="false" outlineLevel="0" collapsed="false">
      <c r="E680" s="126"/>
    </row>
    <row r="681" customFormat="false" ht="15.75" hidden="false" customHeight="false" outlineLevel="0" collapsed="false">
      <c r="E681" s="126"/>
    </row>
    <row r="682" customFormat="false" ht="15.75" hidden="false" customHeight="false" outlineLevel="0" collapsed="false">
      <c r="E682" s="126"/>
    </row>
    <row r="683" customFormat="false" ht="15.75" hidden="false" customHeight="false" outlineLevel="0" collapsed="false">
      <c r="E683" s="126"/>
    </row>
    <row r="684" customFormat="false" ht="15.75" hidden="false" customHeight="false" outlineLevel="0" collapsed="false">
      <c r="E684" s="126"/>
    </row>
    <row r="685" customFormat="false" ht="15.75" hidden="false" customHeight="false" outlineLevel="0" collapsed="false">
      <c r="E685" s="126"/>
    </row>
    <row r="686" customFormat="false" ht="15.75" hidden="false" customHeight="false" outlineLevel="0" collapsed="false">
      <c r="E686" s="126"/>
    </row>
    <row r="687" customFormat="false" ht="15.75" hidden="false" customHeight="false" outlineLevel="0" collapsed="false">
      <c r="E687" s="126"/>
    </row>
    <row r="688" customFormat="false" ht="15.75" hidden="false" customHeight="false" outlineLevel="0" collapsed="false">
      <c r="E688" s="126"/>
    </row>
    <row r="689" customFormat="false" ht="15.75" hidden="false" customHeight="false" outlineLevel="0" collapsed="false">
      <c r="E689" s="126"/>
    </row>
    <row r="690" customFormat="false" ht="15.75" hidden="false" customHeight="false" outlineLevel="0" collapsed="false">
      <c r="E690" s="126"/>
    </row>
    <row r="691" customFormat="false" ht="15.75" hidden="false" customHeight="false" outlineLevel="0" collapsed="false">
      <c r="E691" s="126"/>
    </row>
    <row r="692" customFormat="false" ht="15.75" hidden="false" customHeight="false" outlineLevel="0" collapsed="false">
      <c r="E692" s="126"/>
    </row>
    <row r="693" customFormat="false" ht="15.75" hidden="false" customHeight="false" outlineLevel="0" collapsed="false">
      <c r="E693" s="126"/>
    </row>
    <row r="694" customFormat="false" ht="15.75" hidden="false" customHeight="false" outlineLevel="0" collapsed="false">
      <c r="E694" s="126"/>
    </row>
    <row r="695" customFormat="false" ht="15.75" hidden="false" customHeight="false" outlineLevel="0" collapsed="false">
      <c r="E695" s="126"/>
    </row>
    <row r="696" customFormat="false" ht="15.75" hidden="false" customHeight="false" outlineLevel="0" collapsed="false">
      <c r="E696" s="126"/>
    </row>
    <row r="697" customFormat="false" ht="15.75" hidden="false" customHeight="false" outlineLevel="0" collapsed="false">
      <c r="E697" s="126"/>
    </row>
    <row r="698" customFormat="false" ht="15.75" hidden="false" customHeight="false" outlineLevel="0" collapsed="false">
      <c r="E698" s="126"/>
    </row>
    <row r="699" customFormat="false" ht="15.75" hidden="false" customHeight="false" outlineLevel="0" collapsed="false">
      <c r="E699" s="126"/>
    </row>
    <row r="700" customFormat="false" ht="15.75" hidden="false" customHeight="false" outlineLevel="0" collapsed="false">
      <c r="E700" s="126"/>
    </row>
    <row r="701" customFormat="false" ht="15.75" hidden="false" customHeight="false" outlineLevel="0" collapsed="false">
      <c r="E701" s="126"/>
    </row>
    <row r="702" customFormat="false" ht="15.75" hidden="false" customHeight="false" outlineLevel="0" collapsed="false">
      <c r="E702" s="126"/>
    </row>
    <row r="703" customFormat="false" ht="15.75" hidden="false" customHeight="false" outlineLevel="0" collapsed="false">
      <c r="E703" s="126"/>
    </row>
    <row r="704" customFormat="false" ht="15.75" hidden="false" customHeight="false" outlineLevel="0" collapsed="false">
      <c r="E704" s="126"/>
    </row>
    <row r="705" customFormat="false" ht="15.75" hidden="false" customHeight="false" outlineLevel="0" collapsed="false">
      <c r="E705" s="126"/>
    </row>
    <row r="706" customFormat="false" ht="15.75" hidden="false" customHeight="false" outlineLevel="0" collapsed="false">
      <c r="E706" s="126"/>
    </row>
    <row r="707" customFormat="false" ht="15.75" hidden="false" customHeight="false" outlineLevel="0" collapsed="false">
      <c r="E707" s="126"/>
    </row>
    <row r="708" customFormat="false" ht="15.75" hidden="false" customHeight="false" outlineLevel="0" collapsed="false">
      <c r="E708" s="126"/>
    </row>
    <row r="709" customFormat="false" ht="15.75" hidden="false" customHeight="false" outlineLevel="0" collapsed="false">
      <c r="E709" s="126"/>
    </row>
    <row r="710" customFormat="false" ht="15.75" hidden="false" customHeight="false" outlineLevel="0" collapsed="false">
      <c r="E710" s="126"/>
    </row>
    <row r="711" customFormat="false" ht="15.75" hidden="false" customHeight="false" outlineLevel="0" collapsed="false">
      <c r="E711" s="126"/>
    </row>
    <row r="712" customFormat="false" ht="15.75" hidden="false" customHeight="false" outlineLevel="0" collapsed="false">
      <c r="E712" s="126"/>
    </row>
    <row r="713" customFormat="false" ht="15.75" hidden="false" customHeight="false" outlineLevel="0" collapsed="false">
      <c r="E713" s="126"/>
    </row>
    <row r="714" customFormat="false" ht="15.75" hidden="false" customHeight="false" outlineLevel="0" collapsed="false">
      <c r="E714" s="126"/>
    </row>
    <row r="715" customFormat="false" ht="15.75" hidden="false" customHeight="false" outlineLevel="0" collapsed="false">
      <c r="E715" s="126"/>
    </row>
    <row r="716" customFormat="false" ht="15.75" hidden="false" customHeight="false" outlineLevel="0" collapsed="false">
      <c r="E716" s="126"/>
    </row>
    <row r="717" customFormat="false" ht="15.75" hidden="false" customHeight="false" outlineLevel="0" collapsed="false">
      <c r="E717" s="126"/>
    </row>
    <row r="718" customFormat="false" ht="15.75" hidden="false" customHeight="false" outlineLevel="0" collapsed="false">
      <c r="E718" s="126"/>
    </row>
    <row r="719" customFormat="false" ht="15.75" hidden="false" customHeight="false" outlineLevel="0" collapsed="false">
      <c r="E719" s="126"/>
    </row>
    <row r="720" customFormat="false" ht="15.75" hidden="false" customHeight="false" outlineLevel="0" collapsed="false">
      <c r="E720" s="126"/>
    </row>
    <row r="721" customFormat="false" ht="15.75" hidden="false" customHeight="false" outlineLevel="0" collapsed="false">
      <c r="E721" s="126"/>
    </row>
    <row r="722" customFormat="false" ht="15.75" hidden="false" customHeight="false" outlineLevel="0" collapsed="false">
      <c r="E722" s="126"/>
    </row>
    <row r="723" customFormat="false" ht="15.75" hidden="false" customHeight="false" outlineLevel="0" collapsed="false">
      <c r="E723" s="126"/>
    </row>
    <row r="724" customFormat="false" ht="15.75" hidden="false" customHeight="false" outlineLevel="0" collapsed="false">
      <c r="E724" s="126"/>
    </row>
    <row r="725" customFormat="false" ht="15.75" hidden="false" customHeight="false" outlineLevel="0" collapsed="false">
      <c r="E725" s="126"/>
    </row>
    <row r="726" customFormat="false" ht="15.75" hidden="false" customHeight="false" outlineLevel="0" collapsed="false">
      <c r="E726" s="126"/>
    </row>
    <row r="727" customFormat="false" ht="15.75" hidden="false" customHeight="false" outlineLevel="0" collapsed="false">
      <c r="E727" s="126"/>
    </row>
    <row r="728" customFormat="false" ht="15.75" hidden="false" customHeight="false" outlineLevel="0" collapsed="false">
      <c r="E728" s="126"/>
    </row>
    <row r="729" customFormat="false" ht="15.75" hidden="false" customHeight="false" outlineLevel="0" collapsed="false">
      <c r="E729" s="126"/>
    </row>
    <row r="730" customFormat="false" ht="15.75" hidden="false" customHeight="false" outlineLevel="0" collapsed="false">
      <c r="E730" s="126"/>
    </row>
    <row r="731" customFormat="false" ht="15.75" hidden="false" customHeight="false" outlineLevel="0" collapsed="false">
      <c r="E731" s="126"/>
    </row>
    <row r="732" customFormat="false" ht="15.75" hidden="false" customHeight="false" outlineLevel="0" collapsed="false">
      <c r="E732" s="126"/>
    </row>
    <row r="733" customFormat="false" ht="15.75" hidden="false" customHeight="false" outlineLevel="0" collapsed="false">
      <c r="E733" s="126"/>
    </row>
    <row r="734" customFormat="false" ht="15.75" hidden="false" customHeight="false" outlineLevel="0" collapsed="false">
      <c r="E734" s="126"/>
    </row>
    <row r="735" customFormat="false" ht="15.75" hidden="false" customHeight="false" outlineLevel="0" collapsed="false">
      <c r="E735" s="126"/>
    </row>
    <row r="736" customFormat="false" ht="15.75" hidden="false" customHeight="false" outlineLevel="0" collapsed="false">
      <c r="E736" s="126"/>
    </row>
    <row r="737" customFormat="false" ht="15.75" hidden="false" customHeight="false" outlineLevel="0" collapsed="false">
      <c r="E737" s="126"/>
    </row>
    <row r="738" customFormat="false" ht="15.75" hidden="false" customHeight="false" outlineLevel="0" collapsed="false">
      <c r="E738" s="126"/>
    </row>
    <row r="739" customFormat="false" ht="15.75" hidden="false" customHeight="false" outlineLevel="0" collapsed="false">
      <c r="E739" s="126"/>
    </row>
    <row r="740" customFormat="false" ht="15.75" hidden="false" customHeight="false" outlineLevel="0" collapsed="false">
      <c r="E740" s="126"/>
    </row>
    <row r="741" customFormat="false" ht="15.75" hidden="false" customHeight="false" outlineLevel="0" collapsed="false">
      <c r="E741" s="126"/>
    </row>
    <row r="742" customFormat="false" ht="15.75" hidden="false" customHeight="false" outlineLevel="0" collapsed="false">
      <c r="E742" s="126"/>
    </row>
    <row r="743" customFormat="false" ht="15.75" hidden="false" customHeight="false" outlineLevel="0" collapsed="false">
      <c r="E743" s="126"/>
    </row>
    <row r="744" customFormat="false" ht="15.75" hidden="false" customHeight="false" outlineLevel="0" collapsed="false">
      <c r="E744" s="126"/>
    </row>
    <row r="745" customFormat="false" ht="15.75" hidden="false" customHeight="false" outlineLevel="0" collapsed="false">
      <c r="E745" s="126"/>
    </row>
    <row r="746" customFormat="false" ht="15.75" hidden="false" customHeight="false" outlineLevel="0" collapsed="false">
      <c r="E746" s="126"/>
    </row>
    <row r="747" customFormat="false" ht="15.75" hidden="false" customHeight="false" outlineLevel="0" collapsed="false">
      <c r="E747" s="126"/>
    </row>
    <row r="748" customFormat="false" ht="15.75" hidden="false" customHeight="false" outlineLevel="0" collapsed="false">
      <c r="E748" s="126"/>
    </row>
    <row r="749" customFormat="false" ht="15.75" hidden="false" customHeight="false" outlineLevel="0" collapsed="false">
      <c r="E749" s="126"/>
    </row>
    <row r="750" customFormat="false" ht="15.75" hidden="false" customHeight="false" outlineLevel="0" collapsed="false">
      <c r="E750" s="126"/>
    </row>
    <row r="751" customFormat="false" ht="15.75" hidden="false" customHeight="false" outlineLevel="0" collapsed="false">
      <c r="E751" s="126"/>
    </row>
    <row r="752" customFormat="false" ht="15.75" hidden="false" customHeight="false" outlineLevel="0" collapsed="false">
      <c r="E752" s="126"/>
    </row>
    <row r="753" customFormat="false" ht="15.75" hidden="false" customHeight="false" outlineLevel="0" collapsed="false">
      <c r="E753" s="126"/>
    </row>
    <row r="754" customFormat="false" ht="15.75" hidden="false" customHeight="false" outlineLevel="0" collapsed="false">
      <c r="E754" s="126"/>
    </row>
    <row r="755" customFormat="false" ht="15.75" hidden="false" customHeight="false" outlineLevel="0" collapsed="false">
      <c r="E755" s="126"/>
    </row>
    <row r="756" customFormat="false" ht="15.75" hidden="false" customHeight="false" outlineLevel="0" collapsed="false">
      <c r="E756" s="126"/>
    </row>
    <row r="757" customFormat="false" ht="15.75" hidden="false" customHeight="false" outlineLevel="0" collapsed="false">
      <c r="E757" s="126"/>
    </row>
    <row r="758" customFormat="false" ht="15.75" hidden="false" customHeight="false" outlineLevel="0" collapsed="false">
      <c r="E758" s="126"/>
    </row>
    <row r="759" customFormat="false" ht="15.75" hidden="false" customHeight="false" outlineLevel="0" collapsed="false">
      <c r="E759" s="126"/>
    </row>
    <row r="760" customFormat="false" ht="15.75" hidden="false" customHeight="false" outlineLevel="0" collapsed="false">
      <c r="E760" s="126"/>
    </row>
    <row r="761" customFormat="false" ht="15.75" hidden="false" customHeight="false" outlineLevel="0" collapsed="false">
      <c r="E761" s="126"/>
    </row>
    <row r="762" customFormat="false" ht="15.75" hidden="false" customHeight="false" outlineLevel="0" collapsed="false">
      <c r="E762" s="126"/>
    </row>
    <row r="763" customFormat="false" ht="15.75" hidden="false" customHeight="false" outlineLevel="0" collapsed="false">
      <c r="E763" s="126"/>
    </row>
    <row r="764" customFormat="false" ht="15.75" hidden="false" customHeight="false" outlineLevel="0" collapsed="false">
      <c r="E764" s="126"/>
    </row>
    <row r="765" customFormat="false" ht="15.75" hidden="false" customHeight="false" outlineLevel="0" collapsed="false">
      <c r="E765" s="126"/>
    </row>
    <row r="766" customFormat="false" ht="15.75" hidden="false" customHeight="false" outlineLevel="0" collapsed="false">
      <c r="E766" s="126"/>
    </row>
    <row r="767" customFormat="false" ht="15.75" hidden="false" customHeight="false" outlineLevel="0" collapsed="false">
      <c r="E767" s="126"/>
    </row>
    <row r="768" customFormat="false" ht="15.75" hidden="false" customHeight="false" outlineLevel="0" collapsed="false">
      <c r="E768" s="126"/>
    </row>
    <row r="769" customFormat="false" ht="15.75" hidden="false" customHeight="false" outlineLevel="0" collapsed="false">
      <c r="E769" s="126"/>
    </row>
    <row r="770" customFormat="false" ht="15.75" hidden="false" customHeight="false" outlineLevel="0" collapsed="false">
      <c r="E770" s="126"/>
    </row>
    <row r="771" customFormat="false" ht="15.75" hidden="false" customHeight="false" outlineLevel="0" collapsed="false">
      <c r="E771" s="126"/>
    </row>
    <row r="772" customFormat="false" ht="15.75" hidden="false" customHeight="false" outlineLevel="0" collapsed="false">
      <c r="E772" s="126"/>
    </row>
    <row r="773" customFormat="false" ht="15.75" hidden="false" customHeight="false" outlineLevel="0" collapsed="false">
      <c r="E773" s="126"/>
    </row>
    <row r="774" customFormat="false" ht="15.75" hidden="false" customHeight="false" outlineLevel="0" collapsed="false">
      <c r="E774" s="126"/>
    </row>
    <row r="775" customFormat="false" ht="15.75" hidden="false" customHeight="false" outlineLevel="0" collapsed="false">
      <c r="E775" s="126"/>
    </row>
    <row r="776" customFormat="false" ht="15.75" hidden="false" customHeight="false" outlineLevel="0" collapsed="false">
      <c r="E776" s="126"/>
    </row>
    <row r="777" customFormat="false" ht="15.75" hidden="false" customHeight="false" outlineLevel="0" collapsed="false">
      <c r="E777" s="126"/>
    </row>
    <row r="778" customFormat="false" ht="15.75" hidden="false" customHeight="false" outlineLevel="0" collapsed="false">
      <c r="E778" s="126"/>
    </row>
    <row r="779" customFormat="false" ht="15.75" hidden="false" customHeight="false" outlineLevel="0" collapsed="false">
      <c r="E779" s="126"/>
    </row>
    <row r="780" customFormat="false" ht="15.75" hidden="false" customHeight="false" outlineLevel="0" collapsed="false">
      <c r="E780" s="126"/>
    </row>
    <row r="781" customFormat="false" ht="15.75" hidden="false" customHeight="false" outlineLevel="0" collapsed="false">
      <c r="E781" s="126"/>
    </row>
    <row r="782" customFormat="false" ht="15.75" hidden="false" customHeight="false" outlineLevel="0" collapsed="false">
      <c r="E782" s="126"/>
    </row>
    <row r="783" customFormat="false" ht="15.75" hidden="false" customHeight="false" outlineLevel="0" collapsed="false">
      <c r="E783" s="126"/>
    </row>
    <row r="784" customFormat="false" ht="15.75" hidden="false" customHeight="false" outlineLevel="0" collapsed="false">
      <c r="E784" s="126"/>
    </row>
    <row r="785" customFormat="false" ht="15.75" hidden="false" customHeight="false" outlineLevel="0" collapsed="false">
      <c r="E785" s="126"/>
    </row>
    <row r="786" customFormat="false" ht="15.75" hidden="false" customHeight="false" outlineLevel="0" collapsed="false">
      <c r="E786" s="126"/>
    </row>
    <row r="787" customFormat="false" ht="15.75" hidden="false" customHeight="false" outlineLevel="0" collapsed="false">
      <c r="E787" s="126"/>
    </row>
    <row r="788" customFormat="false" ht="15.75" hidden="false" customHeight="false" outlineLevel="0" collapsed="false">
      <c r="E788" s="126"/>
    </row>
    <row r="789" customFormat="false" ht="15.75" hidden="false" customHeight="false" outlineLevel="0" collapsed="false">
      <c r="E789" s="126"/>
    </row>
    <row r="790" customFormat="false" ht="15.75" hidden="false" customHeight="false" outlineLevel="0" collapsed="false">
      <c r="E790" s="126"/>
    </row>
    <row r="791" customFormat="false" ht="15.75" hidden="false" customHeight="false" outlineLevel="0" collapsed="false">
      <c r="E791" s="126"/>
    </row>
    <row r="792" customFormat="false" ht="15.75" hidden="false" customHeight="false" outlineLevel="0" collapsed="false">
      <c r="E792" s="126"/>
    </row>
    <row r="793" customFormat="false" ht="15.75" hidden="false" customHeight="false" outlineLevel="0" collapsed="false">
      <c r="E793" s="126"/>
    </row>
    <row r="794" customFormat="false" ht="15.75" hidden="false" customHeight="false" outlineLevel="0" collapsed="false">
      <c r="E794" s="126"/>
    </row>
    <row r="795" customFormat="false" ht="15.75" hidden="false" customHeight="false" outlineLevel="0" collapsed="false">
      <c r="E795" s="126"/>
    </row>
    <row r="796" customFormat="false" ht="15.75" hidden="false" customHeight="false" outlineLevel="0" collapsed="false">
      <c r="E796" s="126"/>
    </row>
    <row r="797" customFormat="false" ht="15.75" hidden="false" customHeight="false" outlineLevel="0" collapsed="false">
      <c r="E797" s="126"/>
    </row>
    <row r="798" customFormat="false" ht="15.75" hidden="false" customHeight="false" outlineLevel="0" collapsed="false">
      <c r="E798" s="126"/>
    </row>
    <row r="799" customFormat="false" ht="15.75" hidden="false" customHeight="false" outlineLevel="0" collapsed="false">
      <c r="E799" s="126"/>
    </row>
    <row r="800" customFormat="false" ht="15.75" hidden="false" customHeight="false" outlineLevel="0" collapsed="false">
      <c r="E800" s="126"/>
    </row>
    <row r="801" customFormat="false" ht="15.75" hidden="false" customHeight="false" outlineLevel="0" collapsed="false">
      <c r="E801" s="126"/>
    </row>
    <row r="802" customFormat="false" ht="15.75" hidden="false" customHeight="false" outlineLevel="0" collapsed="false">
      <c r="E802" s="126"/>
    </row>
    <row r="803" customFormat="false" ht="15.75" hidden="false" customHeight="false" outlineLevel="0" collapsed="false">
      <c r="E803" s="126"/>
    </row>
    <row r="804" customFormat="false" ht="15.75" hidden="false" customHeight="false" outlineLevel="0" collapsed="false">
      <c r="E804" s="126"/>
    </row>
    <row r="805" customFormat="false" ht="15.75" hidden="false" customHeight="false" outlineLevel="0" collapsed="false">
      <c r="E805" s="126"/>
    </row>
    <row r="806" customFormat="false" ht="15.75" hidden="false" customHeight="false" outlineLevel="0" collapsed="false">
      <c r="E806" s="126"/>
    </row>
    <row r="807" customFormat="false" ht="15.75" hidden="false" customHeight="false" outlineLevel="0" collapsed="false">
      <c r="E807" s="126"/>
    </row>
    <row r="808" customFormat="false" ht="15.75" hidden="false" customHeight="false" outlineLevel="0" collapsed="false">
      <c r="E808" s="126"/>
    </row>
    <row r="809" customFormat="false" ht="15.75" hidden="false" customHeight="false" outlineLevel="0" collapsed="false">
      <c r="E809" s="126"/>
    </row>
    <row r="810" customFormat="false" ht="15.75" hidden="false" customHeight="false" outlineLevel="0" collapsed="false">
      <c r="E810" s="126"/>
    </row>
    <row r="811" customFormat="false" ht="15.75" hidden="false" customHeight="false" outlineLevel="0" collapsed="false">
      <c r="E811" s="126"/>
    </row>
    <row r="812" customFormat="false" ht="15.75" hidden="false" customHeight="false" outlineLevel="0" collapsed="false">
      <c r="E812" s="126"/>
    </row>
    <row r="813" customFormat="false" ht="15.75" hidden="false" customHeight="false" outlineLevel="0" collapsed="false">
      <c r="E813" s="126"/>
    </row>
    <row r="814" customFormat="false" ht="15.75" hidden="false" customHeight="false" outlineLevel="0" collapsed="false">
      <c r="E814" s="126"/>
    </row>
    <row r="815" customFormat="false" ht="15.75" hidden="false" customHeight="false" outlineLevel="0" collapsed="false">
      <c r="E815" s="126"/>
    </row>
    <row r="816" customFormat="false" ht="15.75" hidden="false" customHeight="false" outlineLevel="0" collapsed="false">
      <c r="E816" s="126"/>
    </row>
    <row r="817" customFormat="false" ht="15.75" hidden="false" customHeight="false" outlineLevel="0" collapsed="false">
      <c r="E817" s="126"/>
    </row>
    <row r="818" customFormat="false" ht="15.75" hidden="false" customHeight="false" outlineLevel="0" collapsed="false">
      <c r="E818" s="126"/>
    </row>
    <row r="819" customFormat="false" ht="15.75" hidden="false" customHeight="false" outlineLevel="0" collapsed="false">
      <c r="E819" s="126"/>
    </row>
    <row r="820" customFormat="false" ht="15.75" hidden="false" customHeight="false" outlineLevel="0" collapsed="false">
      <c r="E820" s="126"/>
    </row>
    <row r="821" customFormat="false" ht="15.75" hidden="false" customHeight="false" outlineLevel="0" collapsed="false">
      <c r="E821" s="126"/>
    </row>
    <row r="822" customFormat="false" ht="15.75" hidden="false" customHeight="false" outlineLevel="0" collapsed="false">
      <c r="E822" s="126"/>
    </row>
    <row r="823" customFormat="false" ht="15.75" hidden="false" customHeight="false" outlineLevel="0" collapsed="false">
      <c r="E823" s="126"/>
    </row>
    <row r="824" customFormat="false" ht="15.75" hidden="false" customHeight="false" outlineLevel="0" collapsed="false">
      <c r="E824" s="126"/>
    </row>
    <row r="825" customFormat="false" ht="15.75" hidden="false" customHeight="false" outlineLevel="0" collapsed="false">
      <c r="E825" s="126"/>
    </row>
    <row r="826" customFormat="false" ht="15.75" hidden="false" customHeight="false" outlineLevel="0" collapsed="false">
      <c r="E826" s="126"/>
    </row>
    <row r="827" customFormat="false" ht="15.75" hidden="false" customHeight="false" outlineLevel="0" collapsed="false">
      <c r="E827" s="126"/>
    </row>
    <row r="828" customFormat="false" ht="15.75" hidden="false" customHeight="false" outlineLevel="0" collapsed="false">
      <c r="E828" s="126"/>
    </row>
    <row r="829" customFormat="false" ht="15.75" hidden="false" customHeight="false" outlineLevel="0" collapsed="false">
      <c r="E829" s="126"/>
    </row>
    <row r="830" customFormat="false" ht="15.75" hidden="false" customHeight="false" outlineLevel="0" collapsed="false">
      <c r="E830" s="126"/>
    </row>
    <row r="831" customFormat="false" ht="15.75" hidden="false" customHeight="false" outlineLevel="0" collapsed="false">
      <c r="E831" s="126"/>
    </row>
    <row r="832" customFormat="false" ht="15.75" hidden="false" customHeight="false" outlineLevel="0" collapsed="false">
      <c r="E832" s="126"/>
    </row>
    <row r="833" customFormat="false" ht="15.75" hidden="false" customHeight="false" outlineLevel="0" collapsed="false">
      <c r="E833" s="126"/>
    </row>
    <row r="834" customFormat="false" ht="15.75" hidden="false" customHeight="false" outlineLevel="0" collapsed="false">
      <c r="E834" s="126"/>
    </row>
    <row r="835" customFormat="false" ht="15.75" hidden="false" customHeight="false" outlineLevel="0" collapsed="false">
      <c r="E835" s="126"/>
    </row>
    <row r="836" customFormat="false" ht="15.75" hidden="false" customHeight="false" outlineLevel="0" collapsed="false">
      <c r="E836" s="126"/>
    </row>
    <row r="837" customFormat="false" ht="15.75" hidden="false" customHeight="false" outlineLevel="0" collapsed="false">
      <c r="E837" s="126"/>
    </row>
    <row r="838" customFormat="false" ht="15.75" hidden="false" customHeight="false" outlineLevel="0" collapsed="false">
      <c r="E838" s="126"/>
    </row>
    <row r="839" customFormat="false" ht="15.75" hidden="false" customHeight="false" outlineLevel="0" collapsed="false">
      <c r="E839" s="126"/>
    </row>
    <row r="840" customFormat="false" ht="15.75" hidden="false" customHeight="false" outlineLevel="0" collapsed="false">
      <c r="E840" s="126"/>
    </row>
    <row r="841" customFormat="false" ht="15.75" hidden="false" customHeight="false" outlineLevel="0" collapsed="false">
      <c r="E841" s="126"/>
    </row>
    <row r="842" customFormat="false" ht="15.75" hidden="false" customHeight="false" outlineLevel="0" collapsed="false">
      <c r="E842" s="126"/>
    </row>
    <row r="843" customFormat="false" ht="15.75" hidden="false" customHeight="false" outlineLevel="0" collapsed="false">
      <c r="E843" s="126"/>
    </row>
    <row r="844" customFormat="false" ht="15.75" hidden="false" customHeight="false" outlineLevel="0" collapsed="false">
      <c r="E844" s="126"/>
    </row>
    <row r="845" customFormat="false" ht="15.75" hidden="false" customHeight="false" outlineLevel="0" collapsed="false">
      <c r="E845" s="126"/>
    </row>
    <row r="846" customFormat="false" ht="15.75" hidden="false" customHeight="false" outlineLevel="0" collapsed="false">
      <c r="E846" s="126"/>
    </row>
    <row r="847" customFormat="false" ht="15.75" hidden="false" customHeight="false" outlineLevel="0" collapsed="false">
      <c r="E847" s="126"/>
    </row>
    <row r="848" customFormat="false" ht="15.75" hidden="false" customHeight="false" outlineLevel="0" collapsed="false">
      <c r="E848" s="126"/>
    </row>
    <row r="849" customFormat="false" ht="15.75" hidden="false" customHeight="false" outlineLevel="0" collapsed="false">
      <c r="E849" s="126"/>
    </row>
    <row r="850" customFormat="false" ht="15.75" hidden="false" customHeight="false" outlineLevel="0" collapsed="false">
      <c r="E850" s="126"/>
    </row>
    <row r="851" customFormat="false" ht="15.75" hidden="false" customHeight="false" outlineLevel="0" collapsed="false">
      <c r="E851" s="126"/>
    </row>
    <row r="852" customFormat="false" ht="15.75" hidden="false" customHeight="false" outlineLevel="0" collapsed="false">
      <c r="E852" s="126"/>
    </row>
    <row r="853" customFormat="false" ht="15.75" hidden="false" customHeight="false" outlineLevel="0" collapsed="false">
      <c r="E853" s="126"/>
    </row>
    <row r="854" customFormat="false" ht="15.75" hidden="false" customHeight="false" outlineLevel="0" collapsed="false">
      <c r="E854" s="126"/>
    </row>
    <row r="855" customFormat="false" ht="15.75" hidden="false" customHeight="false" outlineLevel="0" collapsed="false">
      <c r="E855" s="126"/>
    </row>
    <row r="856" customFormat="false" ht="15.75" hidden="false" customHeight="false" outlineLevel="0" collapsed="false">
      <c r="E856" s="126"/>
    </row>
    <row r="857" customFormat="false" ht="15.75" hidden="false" customHeight="false" outlineLevel="0" collapsed="false">
      <c r="E857" s="126"/>
    </row>
    <row r="858" customFormat="false" ht="15.75" hidden="false" customHeight="false" outlineLevel="0" collapsed="false">
      <c r="E858" s="126"/>
    </row>
    <row r="859" customFormat="false" ht="15.75" hidden="false" customHeight="false" outlineLevel="0" collapsed="false">
      <c r="E859" s="126"/>
    </row>
    <row r="860" customFormat="false" ht="15.75" hidden="false" customHeight="false" outlineLevel="0" collapsed="false">
      <c r="E860" s="126"/>
    </row>
    <row r="861" customFormat="false" ht="15.75" hidden="false" customHeight="false" outlineLevel="0" collapsed="false">
      <c r="E861" s="126"/>
    </row>
    <row r="862" customFormat="false" ht="15.75" hidden="false" customHeight="false" outlineLevel="0" collapsed="false">
      <c r="E862" s="126"/>
    </row>
    <row r="863" customFormat="false" ht="15.75" hidden="false" customHeight="false" outlineLevel="0" collapsed="false">
      <c r="E863" s="126"/>
    </row>
    <row r="864" customFormat="false" ht="15.75" hidden="false" customHeight="false" outlineLevel="0" collapsed="false">
      <c r="E864" s="126"/>
    </row>
    <row r="865" customFormat="false" ht="15.75" hidden="false" customHeight="false" outlineLevel="0" collapsed="false">
      <c r="E865" s="126"/>
    </row>
    <row r="866" customFormat="false" ht="15.75" hidden="false" customHeight="false" outlineLevel="0" collapsed="false">
      <c r="E866" s="126"/>
    </row>
    <row r="867" customFormat="false" ht="15.75" hidden="false" customHeight="false" outlineLevel="0" collapsed="false">
      <c r="E867" s="126"/>
    </row>
    <row r="868" customFormat="false" ht="15.75" hidden="false" customHeight="false" outlineLevel="0" collapsed="false">
      <c r="E868" s="126"/>
    </row>
    <row r="869" customFormat="false" ht="15.75" hidden="false" customHeight="false" outlineLevel="0" collapsed="false">
      <c r="E869" s="126"/>
    </row>
    <row r="870" customFormat="false" ht="15.75" hidden="false" customHeight="false" outlineLevel="0" collapsed="false">
      <c r="E870" s="126"/>
    </row>
    <row r="871" customFormat="false" ht="15.75" hidden="false" customHeight="false" outlineLevel="0" collapsed="false">
      <c r="E871" s="126"/>
    </row>
    <row r="872" customFormat="false" ht="15.75" hidden="false" customHeight="false" outlineLevel="0" collapsed="false">
      <c r="E872" s="126"/>
    </row>
    <row r="873" customFormat="false" ht="15.75" hidden="false" customHeight="false" outlineLevel="0" collapsed="false">
      <c r="E873" s="126"/>
    </row>
    <row r="874" customFormat="false" ht="15.75" hidden="false" customHeight="false" outlineLevel="0" collapsed="false">
      <c r="E874" s="126"/>
    </row>
    <row r="875" customFormat="false" ht="15.75" hidden="false" customHeight="false" outlineLevel="0" collapsed="false">
      <c r="E875" s="126"/>
    </row>
    <row r="876" customFormat="false" ht="15.75" hidden="false" customHeight="false" outlineLevel="0" collapsed="false">
      <c r="E876" s="126"/>
    </row>
    <row r="877" customFormat="false" ht="15.75" hidden="false" customHeight="false" outlineLevel="0" collapsed="false">
      <c r="E877" s="126"/>
    </row>
    <row r="878" customFormat="false" ht="15.75" hidden="false" customHeight="false" outlineLevel="0" collapsed="false">
      <c r="E878" s="126"/>
    </row>
    <row r="879" customFormat="false" ht="15.75" hidden="false" customHeight="false" outlineLevel="0" collapsed="false">
      <c r="E879" s="126"/>
    </row>
    <row r="880" customFormat="false" ht="15.75" hidden="false" customHeight="false" outlineLevel="0" collapsed="false">
      <c r="E880" s="126"/>
    </row>
    <row r="881" customFormat="false" ht="15.75" hidden="false" customHeight="false" outlineLevel="0" collapsed="false">
      <c r="E881" s="126"/>
    </row>
    <row r="882" customFormat="false" ht="15.75" hidden="false" customHeight="false" outlineLevel="0" collapsed="false">
      <c r="E882" s="126"/>
    </row>
    <row r="883" customFormat="false" ht="15.75" hidden="false" customHeight="false" outlineLevel="0" collapsed="false">
      <c r="E883" s="126"/>
    </row>
    <row r="884" customFormat="false" ht="15.75" hidden="false" customHeight="false" outlineLevel="0" collapsed="false">
      <c r="E884" s="126"/>
    </row>
    <row r="885" customFormat="false" ht="15.75" hidden="false" customHeight="false" outlineLevel="0" collapsed="false">
      <c r="E885" s="126"/>
    </row>
    <row r="886" customFormat="false" ht="15.75" hidden="false" customHeight="false" outlineLevel="0" collapsed="false">
      <c r="E886" s="126"/>
    </row>
    <row r="887" customFormat="false" ht="15.75" hidden="false" customHeight="false" outlineLevel="0" collapsed="false">
      <c r="E887" s="126"/>
    </row>
    <row r="888" customFormat="false" ht="15.75" hidden="false" customHeight="false" outlineLevel="0" collapsed="false">
      <c r="E888" s="126"/>
    </row>
    <row r="889" customFormat="false" ht="15.75" hidden="false" customHeight="false" outlineLevel="0" collapsed="false">
      <c r="E889" s="126"/>
    </row>
    <row r="890" customFormat="false" ht="15.75" hidden="false" customHeight="false" outlineLevel="0" collapsed="false">
      <c r="E890" s="126"/>
    </row>
    <row r="891" customFormat="false" ht="15.75" hidden="false" customHeight="false" outlineLevel="0" collapsed="false">
      <c r="E891" s="126"/>
    </row>
    <row r="892" customFormat="false" ht="15.75" hidden="false" customHeight="false" outlineLevel="0" collapsed="false">
      <c r="E892" s="126"/>
    </row>
    <row r="893" customFormat="false" ht="15.75" hidden="false" customHeight="false" outlineLevel="0" collapsed="false">
      <c r="E893" s="126"/>
    </row>
    <row r="894" customFormat="false" ht="15.75" hidden="false" customHeight="false" outlineLevel="0" collapsed="false">
      <c r="E894" s="126"/>
    </row>
    <row r="895" customFormat="false" ht="15.75" hidden="false" customHeight="false" outlineLevel="0" collapsed="false">
      <c r="E895" s="126"/>
    </row>
    <row r="896" customFormat="false" ht="15.75" hidden="false" customHeight="false" outlineLevel="0" collapsed="false">
      <c r="E896" s="126"/>
    </row>
    <row r="897" customFormat="false" ht="15.75" hidden="false" customHeight="false" outlineLevel="0" collapsed="false">
      <c r="E897" s="126"/>
    </row>
    <row r="898" customFormat="false" ht="15.75" hidden="false" customHeight="false" outlineLevel="0" collapsed="false">
      <c r="E898" s="126"/>
    </row>
    <row r="899" customFormat="false" ht="15.75" hidden="false" customHeight="false" outlineLevel="0" collapsed="false">
      <c r="E899" s="126"/>
    </row>
    <row r="900" customFormat="false" ht="15.75" hidden="false" customHeight="false" outlineLevel="0" collapsed="false">
      <c r="E900" s="126"/>
    </row>
    <row r="901" customFormat="false" ht="15.75" hidden="false" customHeight="false" outlineLevel="0" collapsed="false">
      <c r="E901" s="126"/>
    </row>
    <row r="902" customFormat="false" ht="15.75" hidden="false" customHeight="false" outlineLevel="0" collapsed="false">
      <c r="E902" s="126"/>
    </row>
    <row r="903" customFormat="false" ht="15.75" hidden="false" customHeight="false" outlineLevel="0" collapsed="false">
      <c r="E903" s="126"/>
    </row>
    <row r="904" customFormat="false" ht="15.75" hidden="false" customHeight="false" outlineLevel="0" collapsed="false">
      <c r="E904" s="126"/>
    </row>
    <row r="905" customFormat="false" ht="15.75" hidden="false" customHeight="false" outlineLevel="0" collapsed="false">
      <c r="E905" s="126"/>
    </row>
    <row r="906" customFormat="false" ht="15.75" hidden="false" customHeight="false" outlineLevel="0" collapsed="false">
      <c r="E906" s="126"/>
    </row>
    <row r="907" customFormat="false" ht="15.75" hidden="false" customHeight="false" outlineLevel="0" collapsed="false">
      <c r="E907" s="126"/>
    </row>
    <row r="908" customFormat="false" ht="15.75" hidden="false" customHeight="false" outlineLevel="0" collapsed="false">
      <c r="E908" s="126"/>
    </row>
    <row r="909" customFormat="false" ht="15.75" hidden="false" customHeight="false" outlineLevel="0" collapsed="false">
      <c r="E909" s="126"/>
    </row>
    <row r="910" customFormat="false" ht="15.75" hidden="false" customHeight="false" outlineLevel="0" collapsed="false">
      <c r="E910" s="126"/>
    </row>
    <row r="911" customFormat="false" ht="15.75" hidden="false" customHeight="false" outlineLevel="0" collapsed="false">
      <c r="E911" s="126"/>
    </row>
    <row r="912" customFormat="false" ht="15.75" hidden="false" customHeight="false" outlineLevel="0" collapsed="false">
      <c r="E912" s="126"/>
    </row>
    <row r="913" customFormat="false" ht="15.75" hidden="false" customHeight="false" outlineLevel="0" collapsed="false">
      <c r="E913" s="126"/>
    </row>
    <row r="914" customFormat="false" ht="15.75" hidden="false" customHeight="false" outlineLevel="0" collapsed="false">
      <c r="E914" s="126"/>
    </row>
    <row r="915" customFormat="false" ht="15.75" hidden="false" customHeight="false" outlineLevel="0" collapsed="false">
      <c r="E915" s="126"/>
    </row>
    <row r="916" customFormat="false" ht="15.75" hidden="false" customHeight="false" outlineLevel="0" collapsed="false">
      <c r="E916" s="126"/>
    </row>
    <row r="917" customFormat="false" ht="15.75" hidden="false" customHeight="false" outlineLevel="0" collapsed="false">
      <c r="E917" s="126"/>
    </row>
    <row r="918" customFormat="false" ht="15.75" hidden="false" customHeight="false" outlineLevel="0" collapsed="false">
      <c r="E918" s="126"/>
    </row>
    <row r="919" customFormat="false" ht="15.75" hidden="false" customHeight="false" outlineLevel="0" collapsed="false">
      <c r="E919" s="126"/>
    </row>
    <row r="920" customFormat="false" ht="15.75" hidden="false" customHeight="false" outlineLevel="0" collapsed="false">
      <c r="E920" s="126"/>
    </row>
    <row r="921" customFormat="false" ht="15.75" hidden="false" customHeight="false" outlineLevel="0" collapsed="false">
      <c r="E921" s="126"/>
    </row>
    <row r="922" customFormat="false" ht="15.75" hidden="false" customHeight="false" outlineLevel="0" collapsed="false">
      <c r="E922" s="126"/>
    </row>
    <row r="923" customFormat="false" ht="15.75" hidden="false" customHeight="false" outlineLevel="0" collapsed="false">
      <c r="E923" s="126"/>
    </row>
    <row r="924" customFormat="false" ht="15.75" hidden="false" customHeight="false" outlineLevel="0" collapsed="false">
      <c r="E924" s="126"/>
    </row>
    <row r="925" customFormat="false" ht="15.75" hidden="false" customHeight="false" outlineLevel="0" collapsed="false">
      <c r="E925" s="126"/>
    </row>
    <row r="926" customFormat="false" ht="15.75" hidden="false" customHeight="false" outlineLevel="0" collapsed="false">
      <c r="E926" s="126"/>
    </row>
    <row r="927" customFormat="false" ht="15.75" hidden="false" customHeight="false" outlineLevel="0" collapsed="false">
      <c r="E927" s="126"/>
    </row>
    <row r="928" customFormat="false" ht="15.75" hidden="false" customHeight="false" outlineLevel="0" collapsed="false">
      <c r="E928" s="126"/>
    </row>
    <row r="929" customFormat="false" ht="15.75" hidden="false" customHeight="false" outlineLevel="0" collapsed="false">
      <c r="E929" s="126"/>
    </row>
    <row r="930" customFormat="false" ht="15.75" hidden="false" customHeight="false" outlineLevel="0" collapsed="false">
      <c r="E930" s="126"/>
    </row>
    <row r="931" customFormat="false" ht="15.75" hidden="false" customHeight="false" outlineLevel="0" collapsed="false">
      <c r="E931" s="126"/>
    </row>
    <row r="932" customFormat="false" ht="15.75" hidden="false" customHeight="false" outlineLevel="0" collapsed="false">
      <c r="E932" s="126"/>
    </row>
    <row r="933" customFormat="false" ht="15.75" hidden="false" customHeight="false" outlineLevel="0" collapsed="false">
      <c r="E933" s="126"/>
    </row>
    <row r="934" customFormat="false" ht="15.75" hidden="false" customHeight="false" outlineLevel="0" collapsed="false">
      <c r="E934" s="126"/>
    </row>
    <row r="935" customFormat="false" ht="15.75" hidden="false" customHeight="false" outlineLevel="0" collapsed="false">
      <c r="E935" s="126"/>
    </row>
    <row r="936" customFormat="false" ht="15.75" hidden="false" customHeight="false" outlineLevel="0" collapsed="false">
      <c r="E936" s="126"/>
    </row>
    <row r="937" customFormat="false" ht="15.75" hidden="false" customHeight="false" outlineLevel="0" collapsed="false">
      <c r="E937" s="126"/>
    </row>
    <row r="938" customFormat="false" ht="15.75" hidden="false" customHeight="false" outlineLevel="0" collapsed="false">
      <c r="E938" s="126"/>
    </row>
    <row r="939" customFormat="false" ht="15.75" hidden="false" customHeight="false" outlineLevel="0" collapsed="false">
      <c r="E939" s="126"/>
    </row>
    <row r="940" customFormat="false" ht="15.75" hidden="false" customHeight="false" outlineLevel="0" collapsed="false">
      <c r="E940" s="126"/>
    </row>
    <row r="941" customFormat="false" ht="15.75" hidden="false" customHeight="false" outlineLevel="0" collapsed="false">
      <c r="E941" s="126"/>
    </row>
    <row r="942" customFormat="false" ht="15.75" hidden="false" customHeight="false" outlineLevel="0" collapsed="false">
      <c r="E942" s="126"/>
    </row>
    <row r="943" customFormat="false" ht="15.75" hidden="false" customHeight="false" outlineLevel="0" collapsed="false">
      <c r="E943" s="126"/>
    </row>
    <row r="944" customFormat="false" ht="15.75" hidden="false" customHeight="false" outlineLevel="0" collapsed="false">
      <c r="E944" s="126"/>
    </row>
    <row r="945" customFormat="false" ht="15.75" hidden="false" customHeight="false" outlineLevel="0" collapsed="false">
      <c r="E945" s="126"/>
    </row>
    <row r="946" customFormat="false" ht="15.75" hidden="false" customHeight="false" outlineLevel="0" collapsed="false">
      <c r="E946" s="126"/>
    </row>
    <row r="947" customFormat="false" ht="15.75" hidden="false" customHeight="false" outlineLevel="0" collapsed="false">
      <c r="E947" s="126"/>
    </row>
    <row r="948" customFormat="false" ht="15.75" hidden="false" customHeight="false" outlineLevel="0" collapsed="false">
      <c r="E948" s="126"/>
    </row>
    <row r="949" customFormat="false" ht="15.75" hidden="false" customHeight="false" outlineLevel="0" collapsed="false">
      <c r="E949" s="126"/>
    </row>
    <row r="950" customFormat="false" ht="15.75" hidden="false" customHeight="false" outlineLevel="0" collapsed="false">
      <c r="E950" s="126"/>
    </row>
    <row r="951" customFormat="false" ht="15.75" hidden="false" customHeight="false" outlineLevel="0" collapsed="false">
      <c r="E951" s="126"/>
    </row>
    <row r="952" customFormat="false" ht="15.75" hidden="false" customHeight="false" outlineLevel="0" collapsed="false">
      <c r="E952" s="126"/>
    </row>
    <row r="953" customFormat="false" ht="15.75" hidden="false" customHeight="false" outlineLevel="0" collapsed="false">
      <c r="E953" s="126"/>
    </row>
    <row r="954" customFormat="false" ht="15.75" hidden="false" customHeight="false" outlineLevel="0" collapsed="false">
      <c r="E954" s="126"/>
    </row>
    <row r="955" customFormat="false" ht="15.75" hidden="false" customHeight="false" outlineLevel="0" collapsed="false">
      <c r="E955" s="126"/>
    </row>
    <row r="956" customFormat="false" ht="15.75" hidden="false" customHeight="false" outlineLevel="0" collapsed="false">
      <c r="E956" s="126"/>
    </row>
    <row r="957" customFormat="false" ht="15.75" hidden="false" customHeight="false" outlineLevel="0" collapsed="false">
      <c r="E957" s="126"/>
    </row>
    <row r="958" customFormat="false" ht="15.75" hidden="false" customHeight="false" outlineLevel="0" collapsed="false">
      <c r="E958" s="126"/>
    </row>
    <row r="959" customFormat="false" ht="15.75" hidden="false" customHeight="false" outlineLevel="0" collapsed="false">
      <c r="E959" s="126"/>
    </row>
    <row r="960" customFormat="false" ht="15.75" hidden="false" customHeight="false" outlineLevel="0" collapsed="false">
      <c r="E960" s="126"/>
    </row>
    <row r="961" customFormat="false" ht="15.75" hidden="false" customHeight="false" outlineLevel="0" collapsed="false">
      <c r="E961" s="126"/>
    </row>
    <row r="962" customFormat="false" ht="15.75" hidden="false" customHeight="false" outlineLevel="0" collapsed="false">
      <c r="E962" s="126"/>
    </row>
    <row r="963" customFormat="false" ht="15.75" hidden="false" customHeight="false" outlineLevel="0" collapsed="false">
      <c r="E963" s="126"/>
    </row>
    <row r="964" customFormat="false" ht="15.75" hidden="false" customHeight="false" outlineLevel="0" collapsed="false">
      <c r="E964" s="126"/>
    </row>
    <row r="965" customFormat="false" ht="15.75" hidden="false" customHeight="false" outlineLevel="0" collapsed="false">
      <c r="E965" s="126"/>
    </row>
    <row r="966" customFormat="false" ht="15.75" hidden="false" customHeight="false" outlineLevel="0" collapsed="false">
      <c r="E966" s="126"/>
    </row>
    <row r="967" customFormat="false" ht="15.75" hidden="false" customHeight="false" outlineLevel="0" collapsed="false">
      <c r="E967" s="126"/>
    </row>
    <row r="968" customFormat="false" ht="15.75" hidden="false" customHeight="false" outlineLevel="0" collapsed="false">
      <c r="E968" s="126"/>
    </row>
    <row r="969" customFormat="false" ht="15.75" hidden="false" customHeight="false" outlineLevel="0" collapsed="false">
      <c r="E969" s="126"/>
    </row>
    <row r="970" customFormat="false" ht="15.75" hidden="false" customHeight="false" outlineLevel="0" collapsed="false">
      <c r="E970" s="126"/>
    </row>
    <row r="971" customFormat="false" ht="15.75" hidden="false" customHeight="false" outlineLevel="0" collapsed="false">
      <c r="E971" s="126"/>
    </row>
    <row r="972" customFormat="false" ht="15.75" hidden="false" customHeight="false" outlineLevel="0" collapsed="false">
      <c r="E972" s="126"/>
    </row>
    <row r="973" customFormat="false" ht="15.75" hidden="false" customHeight="false" outlineLevel="0" collapsed="false">
      <c r="E973" s="126"/>
    </row>
    <row r="974" customFormat="false" ht="15.75" hidden="false" customHeight="false" outlineLevel="0" collapsed="false">
      <c r="E974" s="126"/>
    </row>
    <row r="975" customFormat="false" ht="15.75" hidden="false" customHeight="false" outlineLevel="0" collapsed="false">
      <c r="E975" s="126"/>
    </row>
    <row r="976" customFormat="false" ht="15.75" hidden="false" customHeight="false" outlineLevel="0" collapsed="false">
      <c r="E976" s="126"/>
    </row>
    <row r="977" customFormat="false" ht="15.75" hidden="false" customHeight="false" outlineLevel="0" collapsed="false">
      <c r="E977" s="126"/>
    </row>
    <row r="978" customFormat="false" ht="15.75" hidden="false" customHeight="false" outlineLevel="0" collapsed="false">
      <c r="E978" s="126"/>
    </row>
    <row r="979" customFormat="false" ht="15.75" hidden="false" customHeight="false" outlineLevel="0" collapsed="false">
      <c r="E979" s="126"/>
    </row>
    <row r="980" customFormat="false" ht="15.75" hidden="false" customHeight="false" outlineLevel="0" collapsed="false">
      <c r="E980" s="126"/>
    </row>
    <row r="981" customFormat="false" ht="15.75" hidden="false" customHeight="false" outlineLevel="0" collapsed="false">
      <c r="E981" s="126"/>
    </row>
    <row r="982" customFormat="false" ht="15.75" hidden="false" customHeight="false" outlineLevel="0" collapsed="false">
      <c r="E982" s="126"/>
    </row>
    <row r="983" customFormat="false" ht="15.75" hidden="false" customHeight="false" outlineLevel="0" collapsed="false">
      <c r="E983" s="126"/>
    </row>
    <row r="984" customFormat="false" ht="15.75" hidden="false" customHeight="false" outlineLevel="0" collapsed="false">
      <c r="E984" s="126"/>
    </row>
    <row r="985" customFormat="false" ht="15.75" hidden="false" customHeight="false" outlineLevel="0" collapsed="false">
      <c r="E985" s="126"/>
    </row>
    <row r="986" customFormat="false" ht="15.75" hidden="false" customHeight="false" outlineLevel="0" collapsed="false">
      <c r="E986" s="126"/>
    </row>
    <row r="987" customFormat="false" ht="15.75" hidden="false" customHeight="false" outlineLevel="0" collapsed="false">
      <c r="E987" s="126"/>
    </row>
    <row r="988" customFormat="false" ht="15.75" hidden="false" customHeight="false" outlineLevel="0" collapsed="false">
      <c r="E988" s="126"/>
    </row>
    <row r="989" customFormat="false" ht="15.75" hidden="false" customHeight="false" outlineLevel="0" collapsed="false">
      <c r="E989" s="126"/>
    </row>
    <row r="990" customFormat="false" ht="15.75" hidden="false" customHeight="false" outlineLevel="0" collapsed="false">
      <c r="E990" s="126"/>
    </row>
    <row r="991" customFormat="false" ht="15.75" hidden="false" customHeight="false" outlineLevel="0" collapsed="false">
      <c r="E991" s="126"/>
    </row>
    <row r="992" customFormat="false" ht="15.75" hidden="false" customHeight="false" outlineLevel="0" collapsed="false">
      <c r="E992" s="126"/>
    </row>
    <row r="993" customFormat="false" ht="15.75" hidden="false" customHeight="false" outlineLevel="0" collapsed="false">
      <c r="E993" s="126"/>
    </row>
    <row r="994" customFormat="false" ht="15.75" hidden="false" customHeight="false" outlineLevel="0" collapsed="false">
      <c r="E994" s="126"/>
    </row>
    <row r="995" customFormat="false" ht="15.75" hidden="false" customHeight="false" outlineLevel="0" collapsed="false">
      <c r="E995" s="126"/>
    </row>
    <row r="996" customFormat="false" ht="15.75" hidden="false" customHeight="false" outlineLevel="0" collapsed="false">
      <c r="E996" s="126"/>
    </row>
    <row r="997" customFormat="false" ht="15.75" hidden="false" customHeight="false" outlineLevel="0" collapsed="false">
      <c r="E997" s="126"/>
    </row>
    <row r="998" customFormat="false" ht="15.75" hidden="false" customHeight="false" outlineLevel="0" collapsed="false">
      <c r="E998" s="126"/>
    </row>
    <row r="999" customFormat="false" ht="15.75" hidden="false" customHeight="false" outlineLevel="0" collapsed="false">
      <c r="E999" s="126"/>
    </row>
    <row r="1000" customFormat="false" ht="15.75" hidden="false" customHeight="false" outlineLevel="0" collapsed="false">
      <c r="E1000" s="126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13.86"/>
    <col collapsed="false" customWidth="true" hidden="false" outlineLevel="0" max="3" min="3" style="0" width="16.29"/>
    <col collapsed="false" customWidth="true" hidden="false" outlineLevel="0" max="4" min="4" style="0" width="16.43"/>
    <col collapsed="false" customWidth="true" hidden="false" outlineLevel="0" max="5" min="5" style="0" width="31.43"/>
    <col collapsed="false" customWidth="true" hidden="false" outlineLevel="0" max="6" min="6" style="0" width="26.43"/>
    <col collapsed="false" customWidth="true" hidden="false" outlineLevel="0" max="7" min="7" style="0" width="23.29"/>
  </cols>
  <sheetData>
    <row r="1" customFormat="false" ht="15.75" hidden="false" customHeight="false" outlineLevel="0" collapsed="false">
      <c r="A1" s="128" t="s">
        <v>190</v>
      </c>
      <c r="B1" s="128" t="s">
        <v>191</v>
      </c>
      <c r="C1" s="128" t="s">
        <v>192</v>
      </c>
      <c r="D1" s="128" t="s">
        <v>193</v>
      </c>
      <c r="E1" s="128" t="s">
        <v>194</v>
      </c>
      <c r="F1" s="129" t="s">
        <v>195</v>
      </c>
      <c r="G1" s="128" t="s">
        <v>196</v>
      </c>
    </row>
    <row r="2" customFormat="false" ht="15.75" hidden="false" customHeight="false" outlineLevel="0" collapsed="false">
      <c r="A2" s="128" t="s">
        <v>197</v>
      </c>
      <c r="B2" s="131" t="str">
        <f aca="false">IFERROR(ifs(C2="ALTA",'analista senior'!$e$103,C2="MÉDIA",'analista pleno'!$e$132),"")</f>
        <v/>
      </c>
      <c r="C2" s="128" t="s">
        <v>198</v>
      </c>
      <c r="D2" s="128" t="n">
        <v>100</v>
      </c>
      <c r="E2" s="128" t="n">
        <v>12</v>
      </c>
      <c r="F2" s="131" t="e">
        <f aca="false">B2*D2</f>
        <v>#VALUE!</v>
      </c>
      <c r="G2" s="131" t="e">
        <f aca="false">F2*E2</f>
        <v>#VALUE!</v>
      </c>
    </row>
    <row r="3" customFormat="false" ht="15.75" hidden="false" customHeight="false" outlineLevel="0" collapsed="false">
      <c r="A3" s="128" t="s">
        <v>199</v>
      </c>
      <c r="B3" s="131" t="str">
        <f aca="false">IFERROR(ifs(C3="ALTA",'analista senior'!$e$103,C3="MÉDIA",'analista pleno'!$e$132),"")</f>
        <v/>
      </c>
      <c r="C3" s="128" t="s">
        <v>200</v>
      </c>
      <c r="D3" s="128" t="n">
        <v>200</v>
      </c>
      <c r="E3" s="128" t="n">
        <v>12</v>
      </c>
      <c r="F3" s="131" t="e">
        <f aca="false">B3*D3</f>
        <v>#VALUE!</v>
      </c>
      <c r="G3" s="131" t="e">
        <f aca="false">F3*E3</f>
        <v>#VALUE!</v>
      </c>
    </row>
    <row r="4" customFormat="false" ht="15.75" hidden="false" customHeight="false" outlineLevel="0" collapsed="false">
      <c r="A4" s="128" t="s">
        <v>201</v>
      </c>
      <c r="B4" s="131" t="str">
        <f aca="false">IFERROR(ifs(C4="ALTA",'analista senior'!$e$103,C4="MÉDIA",'analista pleno'!$e$132),"")</f>
        <v/>
      </c>
      <c r="C4" s="127"/>
      <c r="D4" s="127"/>
      <c r="E4" s="127"/>
      <c r="F4" s="131" t="e">
        <f aca="false">B4*D4</f>
        <v>#VALUE!</v>
      </c>
      <c r="G4" s="131" t="e">
        <f aca="false">F4*E4</f>
        <v>#VALUE!</v>
      </c>
    </row>
    <row r="5" customFormat="false" ht="15.75" hidden="false" customHeight="false" outlineLevel="0" collapsed="false">
      <c r="A5" s="137" t="s">
        <v>202</v>
      </c>
      <c r="B5" s="137"/>
      <c r="C5" s="137"/>
      <c r="D5" s="137"/>
      <c r="E5" s="137"/>
      <c r="F5" s="137"/>
      <c r="G5" s="138" t="e">
        <f aca="false">SUM(G2:G4)</f>
        <v>#VALUE!</v>
      </c>
    </row>
    <row r="6" customFormat="false" ht="15.75" hidden="false" customHeight="false" outlineLevel="0" collapsed="false">
      <c r="F6" s="126"/>
    </row>
    <row r="7" customFormat="false" ht="15.75" hidden="false" customHeight="false" outlineLevel="0" collapsed="false">
      <c r="F7" s="126"/>
    </row>
    <row r="8" customFormat="false" ht="15.75" hidden="false" customHeight="false" outlineLevel="0" collapsed="false">
      <c r="F8" s="126"/>
    </row>
    <row r="9" customFormat="false" ht="15.75" hidden="false" customHeight="false" outlineLevel="0" collapsed="false">
      <c r="F9" s="126"/>
    </row>
    <row r="10" customFormat="false" ht="15.75" hidden="false" customHeight="false" outlineLevel="0" collapsed="false">
      <c r="F10" s="126"/>
    </row>
    <row r="11" customFormat="false" ht="15.75" hidden="false" customHeight="false" outlineLevel="0" collapsed="false">
      <c r="F11" s="126"/>
    </row>
    <row r="12" customFormat="false" ht="15.75" hidden="false" customHeight="false" outlineLevel="0" collapsed="false">
      <c r="F12" s="126"/>
    </row>
    <row r="13" customFormat="false" ht="15.75" hidden="false" customHeight="false" outlineLevel="0" collapsed="false">
      <c r="F13" s="126"/>
    </row>
    <row r="14" customFormat="false" ht="15.75" hidden="false" customHeight="false" outlineLevel="0" collapsed="false">
      <c r="F14" s="126"/>
    </row>
    <row r="15" customFormat="false" ht="15.75" hidden="false" customHeight="false" outlineLevel="0" collapsed="false">
      <c r="F15" s="126"/>
    </row>
    <row r="16" customFormat="false" ht="15.75" hidden="false" customHeight="false" outlineLevel="0" collapsed="false">
      <c r="F16" s="126"/>
    </row>
    <row r="17" customFormat="false" ht="15.75" hidden="false" customHeight="false" outlineLevel="0" collapsed="false">
      <c r="F17" s="126"/>
    </row>
    <row r="18" customFormat="false" ht="15.75" hidden="false" customHeight="false" outlineLevel="0" collapsed="false">
      <c r="F18" s="126"/>
    </row>
    <row r="19" customFormat="false" ht="15.75" hidden="false" customHeight="false" outlineLevel="0" collapsed="false">
      <c r="F19" s="126"/>
    </row>
    <row r="20" customFormat="false" ht="15.75" hidden="false" customHeight="false" outlineLevel="0" collapsed="false">
      <c r="F20" s="126"/>
    </row>
    <row r="21" customFormat="false" ht="15.75" hidden="false" customHeight="false" outlineLevel="0" collapsed="false">
      <c r="F21" s="126"/>
    </row>
    <row r="22" customFormat="false" ht="15.75" hidden="false" customHeight="false" outlineLevel="0" collapsed="false">
      <c r="F22" s="126"/>
    </row>
    <row r="23" customFormat="false" ht="15.75" hidden="false" customHeight="false" outlineLevel="0" collapsed="false">
      <c r="F23" s="126"/>
    </row>
    <row r="24" customFormat="false" ht="15.75" hidden="false" customHeight="false" outlineLevel="0" collapsed="false">
      <c r="F24" s="126"/>
    </row>
    <row r="25" customFormat="false" ht="15.75" hidden="false" customHeight="false" outlineLevel="0" collapsed="false">
      <c r="F25" s="126"/>
    </row>
    <row r="26" customFormat="false" ht="15.75" hidden="false" customHeight="false" outlineLevel="0" collapsed="false">
      <c r="F26" s="126"/>
    </row>
    <row r="27" customFormat="false" ht="15.75" hidden="false" customHeight="false" outlineLevel="0" collapsed="false">
      <c r="F27" s="126"/>
    </row>
    <row r="28" customFormat="false" ht="15.75" hidden="false" customHeight="false" outlineLevel="0" collapsed="false">
      <c r="F28" s="126"/>
    </row>
    <row r="29" customFormat="false" ht="15.75" hidden="false" customHeight="false" outlineLevel="0" collapsed="false">
      <c r="F29" s="126"/>
    </row>
    <row r="30" customFormat="false" ht="15.75" hidden="false" customHeight="false" outlineLevel="0" collapsed="false">
      <c r="F30" s="126"/>
    </row>
    <row r="31" customFormat="false" ht="15.75" hidden="false" customHeight="false" outlineLevel="0" collapsed="false">
      <c r="F31" s="126"/>
    </row>
    <row r="32" customFormat="false" ht="15.75" hidden="false" customHeight="false" outlineLevel="0" collapsed="false">
      <c r="F32" s="126"/>
    </row>
    <row r="33" customFormat="false" ht="15.75" hidden="false" customHeight="false" outlineLevel="0" collapsed="false">
      <c r="F33" s="126"/>
    </row>
    <row r="34" customFormat="false" ht="15.75" hidden="false" customHeight="false" outlineLevel="0" collapsed="false">
      <c r="F34" s="126"/>
    </row>
    <row r="35" customFormat="false" ht="15.75" hidden="false" customHeight="false" outlineLevel="0" collapsed="false">
      <c r="F35" s="126"/>
    </row>
    <row r="36" customFormat="false" ht="15.75" hidden="false" customHeight="false" outlineLevel="0" collapsed="false">
      <c r="F36" s="126"/>
    </row>
    <row r="37" customFormat="false" ht="15.75" hidden="false" customHeight="false" outlineLevel="0" collapsed="false">
      <c r="F37" s="126"/>
    </row>
    <row r="38" customFormat="false" ht="15.75" hidden="false" customHeight="false" outlineLevel="0" collapsed="false">
      <c r="F38" s="126"/>
    </row>
    <row r="39" customFormat="false" ht="15.75" hidden="false" customHeight="false" outlineLevel="0" collapsed="false">
      <c r="F39" s="126"/>
    </row>
    <row r="40" customFormat="false" ht="15.75" hidden="false" customHeight="false" outlineLevel="0" collapsed="false">
      <c r="F40" s="126"/>
    </row>
    <row r="41" customFormat="false" ht="15.75" hidden="false" customHeight="false" outlineLevel="0" collapsed="false">
      <c r="F41" s="126"/>
    </row>
    <row r="42" customFormat="false" ht="15.75" hidden="false" customHeight="false" outlineLevel="0" collapsed="false">
      <c r="F42" s="126"/>
    </row>
    <row r="43" customFormat="false" ht="15.75" hidden="false" customHeight="false" outlineLevel="0" collapsed="false">
      <c r="F43" s="126"/>
    </row>
    <row r="44" customFormat="false" ht="15.75" hidden="false" customHeight="false" outlineLevel="0" collapsed="false">
      <c r="F44" s="126"/>
    </row>
    <row r="45" customFormat="false" ht="15.75" hidden="false" customHeight="false" outlineLevel="0" collapsed="false">
      <c r="F45" s="126"/>
    </row>
    <row r="46" customFormat="false" ht="15.75" hidden="false" customHeight="false" outlineLevel="0" collapsed="false">
      <c r="F46" s="126"/>
    </row>
    <row r="47" customFormat="false" ht="15.75" hidden="false" customHeight="false" outlineLevel="0" collapsed="false">
      <c r="F47" s="126"/>
    </row>
    <row r="48" customFormat="false" ht="15.75" hidden="false" customHeight="false" outlineLevel="0" collapsed="false">
      <c r="F48" s="126"/>
    </row>
    <row r="49" customFormat="false" ht="15.75" hidden="false" customHeight="false" outlineLevel="0" collapsed="false">
      <c r="F49" s="126"/>
    </row>
    <row r="50" customFormat="false" ht="15.75" hidden="false" customHeight="false" outlineLevel="0" collapsed="false">
      <c r="F50" s="126"/>
    </row>
    <row r="51" customFormat="false" ht="15.75" hidden="false" customHeight="false" outlineLevel="0" collapsed="false">
      <c r="F51" s="126"/>
    </row>
    <row r="52" customFormat="false" ht="15.75" hidden="false" customHeight="false" outlineLevel="0" collapsed="false">
      <c r="F52" s="126"/>
    </row>
    <row r="53" customFormat="false" ht="15.75" hidden="false" customHeight="false" outlineLevel="0" collapsed="false">
      <c r="F53" s="126"/>
    </row>
    <row r="54" customFormat="false" ht="15.75" hidden="false" customHeight="false" outlineLevel="0" collapsed="false">
      <c r="F54" s="126"/>
    </row>
    <row r="55" customFormat="false" ht="15.75" hidden="false" customHeight="false" outlineLevel="0" collapsed="false">
      <c r="F55" s="126"/>
    </row>
    <row r="56" customFormat="false" ht="15.75" hidden="false" customHeight="false" outlineLevel="0" collapsed="false">
      <c r="F56" s="126"/>
    </row>
    <row r="57" customFormat="false" ht="15.75" hidden="false" customHeight="false" outlineLevel="0" collapsed="false">
      <c r="F57" s="126"/>
    </row>
    <row r="58" customFormat="false" ht="15.75" hidden="false" customHeight="false" outlineLevel="0" collapsed="false">
      <c r="F58" s="126"/>
    </row>
    <row r="59" customFormat="false" ht="15.75" hidden="false" customHeight="false" outlineLevel="0" collapsed="false">
      <c r="F59" s="126"/>
    </row>
    <row r="60" customFormat="false" ht="15.75" hidden="false" customHeight="false" outlineLevel="0" collapsed="false">
      <c r="F60" s="126"/>
    </row>
    <row r="61" customFormat="false" ht="15.75" hidden="false" customHeight="false" outlineLevel="0" collapsed="false">
      <c r="F61" s="126"/>
    </row>
    <row r="62" customFormat="false" ht="15.75" hidden="false" customHeight="false" outlineLevel="0" collapsed="false">
      <c r="F62" s="126"/>
    </row>
    <row r="63" customFormat="false" ht="15.75" hidden="false" customHeight="false" outlineLevel="0" collapsed="false">
      <c r="F63" s="126"/>
    </row>
    <row r="64" customFormat="false" ht="15.75" hidden="false" customHeight="false" outlineLevel="0" collapsed="false">
      <c r="F64" s="126"/>
    </row>
    <row r="65" customFormat="false" ht="15.75" hidden="false" customHeight="false" outlineLevel="0" collapsed="false">
      <c r="F65" s="126"/>
    </row>
    <row r="66" customFormat="false" ht="15.75" hidden="false" customHeight="false" outlineLevel="0" collapsed="false">
      <c r="F66" s="126"/>
    </row>
    <row r="67" customFormat="false" ht="15.75" hidden="false" customHeight="false" outlineLevel="0" collapsed="false">
      <c r="F67" s="126"/>
    </row>
    <row r="68" customFormat="false" ht="15.75" hidden="false" customHeight="false" outlineLevel="0" collapsed="false">
      <c r="F68" s="126"/>
    </row>
    <row r="69" customFormat="false" ht="15.75" hidden="false" customHeight="false" outlineLevel="0" collapsed="false">
      <c r="F69" s="126"/>
    </row>
    <row r="70" customFormat="false" ht="15.75" hidden="false" customHeight="false" outlineLevel="0" collapsed="false">
      <c r="F70" s="126"/>
    </row>
    <row r="71" customFormat="false" ht="15.75" hidden="false" customHeight="false" outlineLevel="0" collapsed="false">
      <c r="F71" s="126"/>
    </row>
    <row r="72" customFormat="false" ht="15.75" hidden="false" customHeight="false" outlineLevel="0" collapsed="false">
      <c r="F72" s="126"/>
    </row>
    <row r="73" customFormat="false" ht="15.75" hidden="false" customHeight="false" outlineLevel="0" collapsed="false">
      <c r="F73" s="126"/>
    </row>
    <row r="74" customFormat="false" ht="15.75" hidden="false" customHeight="false" outlineLevel="0" collapsed="false">
      <c r="F74" s="126"/>
    </row>
    <row r="75" customFormat="false" ht="15.75" hidden="false" customHeight="false" outlineLevel="0" collapsed="false">
      <c r="F75" s="126"/>
    </row>
    <row r="76" customFormat="false" ht="15.75" hidden="false" customHeight="false" outlineLevel="0" collapsed="false">
      <c r="F76" s="126"/>
    </row>
    <row r="77" customFormat="false" ht="15.75" hidden="false" customHeight="false" outlineLevel="0" collapsed="false">
      <c r="F77" s="126"/>
    </row>
    <row r="78" customFormat="false" ht="15.75" hidden="false" customHeight="false" outlineLevel="0" collapsed="false">
      <c r="F78" s="126"/>
    </row>
    <row r="79" customFormat="false" ht="15.75" hidden="false" customHeight="false" outlineLevel="0" collapsed="false">
      <c r="F79" s="126"/>
    </row>
    <row r="80" customFormat="false" ht="15.75" hidden="false" customHeight="false" outlineLevel="0" collapsed="false">
      <c r="F80" s="126"/>
    </row>
    <row r="81" customFormat="false" ht="15.75" hidden="false" customHeight="false" outlineLevel="0" collapsed="false">
      <c r="F81" s="126"/>
    </row>
    <row r="82" customFormat="false" ht="15.75" hidden="false" customHeight="false" outlineLevel="0" collapsed="false">
      <c r="F82" s="126"/>
    </row>
    <row r="83" customFormat="false" ht="15.75" hidden="false" customHeight="false" outlineLevel="0" collapsed="false">
      <c r="F83" s="126"/>
    </row>
    <row r="84" customFormat="false" ht="15.75" hidden="false" customHeight="false" outlineLevel="0" collapsed="false">
      <c r="F84" s="126"/>
    </row>
    <row r="85" customFormat="false" ht="15.75" hidden="false" customHeight="false" outlineLevel="0" collapsed="false">
      <c r="F85" s="126"/>
    </row>
    <row r="86" customFormat="false" ht="15.75" hidden="false" customHeight="false" outlineLevel="0" collapsed="false">
      <c r="F86" s="126"/>
    </row>
    <row r="87" customFormat="false" ht="15.75" hidden="false" customHeight="false" outlineLevel="0" collapsed="false">
      <c r="F87" s="126"/>
    </row>
    <row r="88" customFormat="false" ht="15.75" hidden="false" customHeight="false" outlineLevel="0" collapsed="false">
      <c r="F88" s="126"/>
    </row>
    <row r="89" customFormat="false" ht="15.75" hidden="false" customHeight="false" outlineLevel="0" collapsed="false">
      <c r="F89" s="126"/>
    </row>
    <row r="90" customFormat="false" ht="15.75" hidden="false" customHeight="false" outlineLevel="0" collapsed="false">
      <c r="F90" s="126"/>
    </row>
    <row r="91" customFormat="false" ht="15.75" hidden="false" customHeight="false" outlineLevel="0" collapsed="false">
      <c r="F91" s="126"/>
    </row>
    <row r="92" customFormat="false" ht="15.75" hidden="false" customHeight="false" outlineLevel="0" collapsed="false">
      <c r="F92" s="126"/>
    </row>
    <row r="93" customFormat="false" ht="15.75" hidden="false" customHeight="false" outlineLevel="0" collapsed="false">
      <c r="F93" s="126"/>
    </row>
    <row r="94" customFormat="false" ht="15.75" hidden="false" customHeight="false" outlineLevel="0" collapsed="false">
      <c r="F94" s="126"/>
    </row>
    <row r="95" customFormat="false" ht="15.75" hidden="false" customHeight="false" outlineLevel="0" collapsed="false">
      <c r="F95" s="126"/>
    </row>
    <row r="96" customFormat="false" ht="15.75" hidden="false" customHeight="false" outlineLevel="0" collapsed="false">
      <c r="F96" s="126"/>
    </row>
    <row r="97" customFormat="false" ht="15.75" hidden="false" customHeight="false" outlineLevel="0" collapsed="false">
      <c r="F97" s="126"/>
    </row>
    <row r="98" customFormat="false" ht="15.75" hidden="false" customHeight="false" outlineLevel="0" collapsed="false">
      <c r="F98" s="126"/>
    </row>
    <row r="99" customFormat="false" ht="15.75" hidden="false" customHeight="false" outlineLevel="0" collapsed="false">
      <c r="F99" s="126"/>
    </row>
    <row r="100" customFormat="false" ht="15.75" hidden="false" customHeight="false" outlineLevel="0" collapsed="false">
      <c r="F100" s="126"/>
    </row>
    <row r="101" customFormat="false" ht="15.75" hidden="false" customHeight="false" outlineLevel="0" collapsed="false">
      <c r="F101" s="126"/>
    </row>
    <row r="102" customFormat="false" ht="15.75" hidden="false" customHeight="false" outlineLevel="0" collapsed="false">
      <c r="F102" s="126"/>
    </row>
    <row r="103" customFormat="false" ht="15.75" hidden="false" customHeight="false" outlineLevel="0" collapsed="false">
      <c r="F103" s="126"/>
    </row>
    <row r="104" customFormat="false" ht="15.75" hidden="false" customHeight="false" outlineLevel="0" collapsed="false">
      <c r="F104" s="126"/>
    </row>
    <row r="105" customFormat="false" ht="15.75" hidden="false" customHeight="false" outlineLevel="0" collapsed="false">
      <c r="F105" s="126"/>
    </row>
    <row r="106" customFormat="false" ht="15.75" hidden="false" customHeight="false" outlineLevel="0" collapsed="false">
      <c r="F106" s="126"/>
    </row>
    <row r="107" customFormat="false" ht="15.75" hidden="false" customHeight="false" outlineLevel="0" collapsed="false">
      <c r="F107" s="126"/>
    </row>
    <row r="108" customFormat="false" ht="15.75" hidden="false" customHeight="false" outlineLevel="0" collapsed="false">
      <c r="F108" s="126"/>
    </row>
    <row r="109" customFormat="false" ht="15.75" hidden="false" customHeight="false" outlineLevel="0" collapsed="false">
      <c r="F109" s="126"/>
    </row>
    <row r="110" customFormat="false" ht="15.75" hidden="false" customHeight="false" outlineLevel="0" collapsed="false">
      <c r="F110" s="126"/>
    </row>
    <row r="111" customFormat="false" ht="15.75" hidden="false" customHeight="false" outlineLevel="0" collapsed="false">
      <c r="F111" s="126"/>
    </row>
    <row r="112" customFormat="false" ht="15.75" hidden="false" customHeight="false" outlineLevel="0" collapsed="false">
      <c r="F112" s="126"/>
    </row>
    <row r="113" customFormat="false" ht="15.75" hidden="false" customHeight="false" outlineLevel="0" collapsed="false">
      <c r="F113" s="126"/>
    </row>
    <row r="114" customFormat="false" ht="15.75" hidden="false" customHeight="false" outlineLevel="0" collapsed="false">
      <c r="F114" s="126"/>
    </row>
    <row r="115" customFormat="false" ht="15.75" hidden="false" customHeight="false" outlineLevel="0" collapsed="false">
      <c r="F115" s="126"/>
    </row>
    <row r="116" customFormat="false" ht="15.75" hidden="false" customHeight="false" outlineLevel="0" collapsed="false">
      <c r="F116" s="126"/>
    </row>
    <row r="117" customFormat="false" ht="15.75" hidden="false" customHeight="false" outlineLevel="0" collapsed="false">
      <c r="F117" s="126"/>
    </row>
    <row r="118" customFormat="false" ht="15.75" hidden="false" customHeight="false" outlineLevel="0" collapsed="false">
      <c r="F118" s="126"/>
    </row>
    <row r="119" customFormat="false" ht="15.75" hidden="false" customHeight="false" outlineLevel="0" collapsed="false">
      <c r="F119" s="126"/>
    </row>
    <row r="120" customFormat="false" ht="15.75" hidden="false" customHeight="false" outlineLevel="0" collapsed="false">
      <c r="F120" s="126"/>
    </row>
    <row r="121" customFormat="false" ht="15.75" hidden="false" customHeight="false" outlineLevel="0" collapsed="false">
      <c r="F121" s="126"/>
    </row>
    <row r="122" customFormat="false" ht="15.75" hidden="false" customHeight="false" outlineLevel="0" collapsed="false">
      <c r="F122" s="126"/>
    </row>
    <row r="123" customFormat="false" ht="15.75" hidden="false" customHeight="false" outlineLevel="0" collapsed="false">
      <c r="F123" s="126"/>
    </row>
    <row r="124" customFormat="false" ht="15.75" hidden="false" customHeight="false" outlineLevel="0" collapsed="false">
      <c r="F124" s="126"/>
    </row>
    <row r="125" customFormat="false" ht="15.75" hidden="false" customHeight="false" outlineLevel="0" collapsed="false">
      <c r="F125" s="126"/>
    </row>
    <row r="126" customFormat="false" ht="15.75" hidden="false" customHeight="false" outlineLevel="0" collapsed="false">
      <c r="F126" s="126"/>
    </row>
    <row r="127" customFormat="false" ht="15.75" hidden="false" customHeight="false" outlineLevel="0" collapsed="false">
      <c r="F127" s="126"/>
    </row>
    <row r="128" customFormat="false" ht="15.75" hidden="false" customHeight="false" outlineLevel="0" collapsed="false">
      <c r="F128" s="126"/>
    </row>
    <row r="129" customFormat="false" ht="15.75" hidden="false" customHeight="false" outlineLevel="0" collapsed="false">
      <c r="F129" s="126"/>
    </row>
    <row r="130" customFormat="false" ht="15.75" hidden="false" customHeight="false" outlineLevel="0" collapsed="false">
      <c r="F130" s="126"/>
    </row>
    <row r="131" customFormat="false" ht="15.75" hidden="false" customHeight="false" outlineLevel="0" collapsed="false">
      <c r="F131" s="126"/>
    </row>
    <row r="132" customFormat="false" ht="15.75" hidden="false" customHeight="false" outlineLevel="0" collapsed="false">
      <c r="F132" s="126"/>
    </row>
    <row r="133" customFormat="false" ht="15.75" hidden="false" customHeight="false" outlineLevel="0" collapsed="false">
      <c r="F133" s="126"/>
    </row>
    <row r="134" customFormat="false" ht="15.75" hidden="false" customHeight="false" outlineLevel="0" collapsed="false">
      <c r="F134" s="126"/>
    </row>
    <row r="135" customFormat="false" ht="15.75" hidden="false" customHeight="false" outlineLevel="0" collapsed="false">
      <c r="F135" s="126"/>
    </row>
    <row r="136" customFormat="false" ht="15.75" hidden="false" customHeight="false" outlineLevel="0" collapsed="false">
      <c r="F136" s="126"/>
    </row>
    <row r="137" customFormat="false" ht="15.75" hidden="false" customHeight="false" outlineLevel="0" collapsed="false">
      <c r="F137" s="126"/>
    </row>
    <row r="138" customFormat="false" ht="15.75" hidden="false" customHeight="false" outlineLevel="0" collapsed="false">
      <c r="F138" s="126"/>
    </row>
    <row r="139" customFormat="false" ht="15.75" hidden="false" customHeight="false" outlineLevel="0" collapsed="false">
      <c r="F139" s="126"/>
    </row>
    <row r="140" customFormat="false" ht="15.75" hidden="false" customHeight="false" outlineLevel="0" collapsed="false">
      <c r="F140" s="126"/>
    </row>
    <row r="141" customFormat="false" ht="15.75" hidden="false" customHeight="false" outlineLevel="0" collapsed="false">
      <c r="F141" s="126"/>
    </row>
    <row r="142" customFormat="false" ht="15.75" hidden="false" customHeight="false" outlineLevel="0" collapsed="false">
      <c r="F142" s="126"/>
    </row>
    <row r="143" customFormat="false" ht="15.75" hidden="false" customHeight="false" outlineLevel="0" collapsed="false">
      <c r="F143" s="126"/>
    </row>
    <row r="144" customFormat="false" ht="15.75" hidden="false" customHeight="false" outlineLevel="0" collapsed="false">
      <c r="F144" s="126"/>
    </row>
    <row r="145" customFormat="false" ht="15.75" hidden="false" customHeight="false" outlineLevel="0" collapsed="false">
      <c r="F145" s="126"/>
    </row>
    <row r="146" customFormat="false" ht="15.75" hidden="false" customHeight="false" outlineLevel="0" collapsed="false">
      <c r="F146" s="126"/>
    </row>
    <row r="147" customFormat="false" ht="15.75" hidden="false" customHeight="false" outlineLevel="0" collapsed="false">
      <c r="F147" s="126"/>
    </row>
    <row r="148" customFormat="false" ht="15.75" hidden="false" customHeight="false" outlineLevel="0" collapsed="false">
      <c r="F148" s="126"/>
    </row>
    <row r="149" customFormat="false" ht="15.75" hidden="false" customHeight="false" outlineLevel="0" collapsed="false">
      <c r="F149" s="126"/>
    </row>
    <row r="150" customFormat="false" ht="15.75" hidden="false" customHeight="false" outlineLevel="0" collapsed="false">
      <c r="F150" s="126"/>
    </row>
    <row r="151" customFormat="false" ht="15.75" hidden="false" customHeight="false" outlineLevel="0" collapsed="false">
      <c r="F151" s="126"/>
    </row>
    <row r="152" customFormat="false" ht="15.75" hidden="false" customHeight="false" outlineLevel="0" collapsed="false">
      <c r="F152" s="126"/>
    </row>
    <row r="153" customFormat="false" ht="15.75" hidden="false" customHeight="false" outlineLevel="0" collapsed="false">
      <c r="F153" s="126"/>
    </row>
    <row r="154" customFormat="false" ht="15.75" hidden="false" customHeight="false" outlineLevel="0" collapsed="false">
      <c r="F154" s="126"/>
    </row>
    <row r="155" customFormat="false" ht="15.75" hidden="false" customHeight="false" outlineLevel="0" collapsed="false">
      <c r="F155" s="126"/>
    </row>
    <row r="156" customFormat="false" ht="15.75" hidden="false" customHeight="false" outlineLevel="0" collapsed="false">
      <c r="F156" s="126"/>
    </row>
    <row r="157" customFormat="false" ht="15.75" hidden="false" customHeight="false" outlineLevel="0" collapsed="false">
      <c r="F157" s="126"/>
    </row>
    <row r="158" customFormat="false" ht="15.75" hidden="false" customHeight="false" outlineLevel="0" collapsed="false">
      <c r="F158" s="126"/>
    </row>
    <row r="159" customFormat="false" ht="15.75" hidden="false" customHeight="false" outlineLevel="0" collapsed="false">
      <c r="F159" s="126"/>
    </row>
    <row r="160" customFormat="false" ht="15.75" hidden="false" customHeight="false" outlineLevel="0" collapsed="false">
      <c r="F160" s="126"/>
    </row>
    <row r="161" customFormat="false" ht="15.75" hidden="false" customHeight="false" outlineLevel="0" collapsed="false">
      <c r="F161" s="126"/>
    </row>
    <row r="162" customFormat="false" ht="15.75" hidden="false" customHeight="false" outlineLevel="0" collapsed="false">
      <c r="F162" s="126"/>
    </row>
    <row r="163" customFormat="false" ht="15.75" hidden="false" customHeight="false" outlineLevel="0" collapsed="false">
      <c r="F163" s="126"/>
    </row>
    <row r="164" customFormat="false" ht="15.75" hidden="false" customHeight="false" outlineLevel="0" collapsed="false">
      <c r="F164" s="126"/>
    </row>
    <row r="165" customFormat="false" ht="15.75" hidden="false" customHeight="false" outlineLevel="0" collapsed="false">
      <c r="F165" s="126"/>
    </row>
    <row r="166" customFormat="false" ht="15.75" hidden="false" customHeight="false" outlineLevel="0" collapsed="false">
      <c r="F166" s="126"/>
    </row>
    <row r="167" customFormat="false" ht="15.75" hidden="false" customHeight="false" outlineLevel="0" collapsed="false">
      <c r="F167" s="126"/>
    </row>
    <row r="168" customFormat="false" ht="15.75" hidden="false" customHeight="false" outlineLevel="0" collapsed="false">
      <c r="F168" s="126"/>
    </row>
    <row r="169" customFormat="false" ht="15.75" hidden="false" customHeight="false" outlineLevel="0" collapsed="false">
      <c r="F169" s="126"/>
    </row>
    <row r="170" customFormat="false" ht="15.75" hidden="false" customHeight="false" outlineLevel="0" collapsed="false">
      <c r="F170" s="126"/>
    </row>
    <row r="171" customFormat="false" ht="15.75" hidden="false" customHeight="false" outlineLevel="0" collapsed="false">
      <c r="F171" s="126"/>
    </row>
    <row r="172" customFormat="false" ht="15.75" hidden="false" customHeight="false" outlineLevel="0" collapsed="false">
      <c r="F172" s="126"/>
    </row>
    <row r="173" customFormat="false" ht="15.75" hidden="false" customHeight="false" outlineLevel="0" collapsed="false">
      <c r="F173" s="126"/>
    </row>
    <row r="174" customFormat="false" ht="15.75" hidden="false" customHeight="false" outlineLevel="0" collapsed="false">
      <c r="F174" s="126"/>
    </row>
    <row r="175" customFormat="false" ht="15.75" hidden="false" customHeight="false" outlineLevel="0" collapsed="false">
      <c r="F175" s="126"/>
    </row>
    <row r="176" customFormat="false" ht="15.75" hidden="false" customHeight="false" outlineLevel="0" collapsed="false">
      <c r="F176" s="126"/>
    </row>
    <row r="177" customFormat="false" ht="15.75" hidden="false" customHeight="false" outlineLevel="0" collapsed="false">
      <c r="F177" s="126"/>
    </row>
    <row r="178" customFormat="false" ht="15.75" hidden="false" customHeight="false" outlineLevel="0" collapsed="false">
      <c r="F178" s="126"/>
    </row>
    <row r="179" customFormat="false" ht="15.75" hidden="false" customHeight="false" outlineLevel="0" collapsed="false">
      <c r="F179" s="126"/>
    </row>
    <row r="180" customFormat="false" ht="15.75" hidden="false" customHeight="false" outlineLevel="0" collapsed="false">
      <c r="F180" s="126"/>
    </row>
    <row r="181" customFormat="false" ht="15.75" hidden="false" customHeight="false" outlineLevel="0" collapsed="false">
      <c r="F181" s="126"/>
    </row>
    <row r="182" customFormat="false" ht="15.75" hidden="false" customHeight="false" outlineLevel="0" collapsed="false">
      <c r="F182" s="126"/>
    </row>
    <row r="183" customFormat="false" ht="15.75" hidden="false" customHeight="false" outlineLevel="0" collapsed="false">
      <c r="F183" s="126"/>
    </row>
    <row r="184" customFormat="false" ht="15.75" hidden="false" customHeight="false" outlineLevel="0" collapsed="false">
      <c r="F184" s="126"/>
    </row>
    <row r="185" customFormat="false" ht="15.75" hidden="false" customHeight="false" outlineLevel="0" collapsed="false">
      <c r="F185" s="126"/>
    </row>
    <row r="186" customFormat="false" ht="15.75" hidden="false" customHeight="false" outlineLevel="0" collapsed="false">
      <c r="F186" s="126"/>
    </row>
    <row r="187" customFormat="false" ht="15.75" hidden="false" customHeight="false" outlineLevel="0" collapsed="false">
      <c r="F187" s="126"/>
    </row>
    <row r="188" customFormat="false" ht="15.75" hidden="false" customHeight="false" outlineLevel="0" collapsed="false">
      <c r="F188" s="126"/>
    </row>
    <row r="189" customFormat="false" ht="15.75" hidden="false" customHeight="false" outlineLevel="0" collapsed="false">
      <c r="F189" s="126"/>
    </row>
    <row r="190" customFormat="false" ht="15.75" hidden="false" customHeight="false" outlineLevel="0" collapsed="false">
      <c r="F190" s="126"/>
    </row>
    <row r="191" customFormat="false" ht="15.75" hidden="false" customHeight="false" outlineLevel="0" collapsed="false">
      <c r="F191" s="126"/>
    </row>
    <row r="192" customFormat="false" ht="15.75" hidden="false" customHeight="false" outlineLevel="0" collapsed="false">
      <c r="F192" s="126"/>
    </row>
    <row r="193" customFormat="false" ht="15.75" hidden="false" customHeight="false" outlineLevel="0" collapsed="false">
      <c r="F193" s="126"/>
    </row>
    <row r="194" customFormat="false" ht="15.75" hidden="false" customHeight="false" outlineLevel="0" collapsed="false">
      <c r="F194" s="126"/>
    </row>
    <row r="195" customFormat="false" ht="15.75" hidden="false" customHeight="false" outlineLevel="0" collapsed="false">
      <c r="F195" s="126"/>
    </row>
    <row r="196" customFormat="false" ht="15.75" hidden="false" customHeight="false" outlineLevel="0" collapsed="false">
      <c r="F196" s="126"/>
    </row>
    <row r="197" customFormat="false" ht="15.75" hidden="false" customHeight="false" outlineLevel="0" collapsed="false">
      <c r="F197" s="126"/>
    </row>
    <row r="198" customFormat="false" ht="15.75" hidden="false" customHeight="false" outlineLevel="0" collapsed="false">
      <c r="F198" s="126"/>
    </row>
    <row r="199" customFormat="false" ht="15.75" hidden="false" customHeight="false" outlineLevel="0" collapsed="false">
      <c r="F199" s="126"/>
    </row>
    <row r="200" customFormat="false" ht="15.75" hidden="false" customHeight="false" outlineLevel="0" collapsed="false">
      <c r="F200" s="126"/>
    </row>
    <row r="201" customFormat="false" ht="15.75" hidden="false" customHeight="false" outlineLevel="0" collapsed="false">
      <c r="F201" s="126"/>
    </row>
    <row r="202" customFormat="false" ht="15.75" hidden="false" customHeight="false" outlineLevel="0" collapsed="false">
      <c r="F202" s="126"/>
    </row>
    <row r="203" customFormat="false" ht="15.75" hidden="false" customHeight="false" outlineLevel="0" collapsed="false">
      <c r="F203" s="126"/>
    </row>
    <row r="204" customFormat="false" ht="15.75" hidden="false" customHeight="false" outlineLevel="0" collapsed="false">
      <c r="F204" s="126"/>
    </row>
    <row r="205" customFormat="false" ht="15.75" hidden="false" customHeight="false" outlineLevel="0" collapsed="false">
      <c r="F205" s="126"/>
    </row>
    <row r="206" customFormat="false" ht="15.75" hidden="false" customHeight="false" outlineLevel="0" collapsed="false">
      <c r="F206" s="126"/>
    </row>
    <row r="207" customFormat="false" ht="15.75" hidden="false" customHeight="false" outlineLevel="0" collapsed="false">
      <c r="F207" s="126"/>
    </row>
    <row r="208" customFormat="false" ht="15.75" hidden="false" customHeight="false" outlineLevel="0" collapsed="false">
      <c r="F208" s="126"/>
    </row>
    <row r="209" customFormat="false" ht="15.75" hidden="false" customHeight="false" outlineLevel="0" collapsed="false">
      <c r="F209" s="126"/>
    </row>
    <row r="210" customFormat="false" ht="15.75" hidden="false" customHeight="false" outlineLevel="0" collapsed="false">
      <c r="F210" s="126"/>
    </row>
    <row r="211" customFormat="false" ht="15.75" hidden="false" customHeight="false" outlineLevel="0" collapsed="false">
      <c r="F211" s="126"/>
    </row>
    <row r="212" customFormat="false" ht="15.75" hidden="false" customHeight="false" outlineLevel="0" collapsed="false">
      <c r="F212" s="126"/>
    </row>
    <row r="213" customFormat="false" ht="15.75" hidden="false" customHeight="false" outlineLevel="0" collapsed="false">
      <c r="F213" s="126"/>
    </row>
    <row r="214" customFormat="false" ht="15.75" hidden="false" customHeight="false" outlineLevel="0" collapsed="false">
      <c r="F214" s="126"/>
    </row>
    <row r="215" customFormat="false" ht="15.75" hidden="false" customHeight="false" outlineLevel="0" collapsed="false">
      <c r="F215" s="126"/>
    </row>
    <row r="216" customFormat="false" ht="15.75" hidden="false" customHeight="false" outlineLevel="0" collapsed="false">
      <c r="F216" s="126"/>
    </row>
    <row r="217" customFormat="false" ht="15.75" hidden="false" customHeight="false" outlineLevel="0" collapsed="false">
      <c r="F217" s="126"/>
    </row>
    <row r="218" customFormat="false" ht="15.75" hidden="false" customHeight="false" outlineLevel="0" collapsed="false">
      <c r="F218" s="126"/>
    </row>
    <row r="219" customFormat="false" ht="15.75" hidden="false" customHeight="false" outlineLevel="0" collapsed="false">
      <c r="F219" s="126"/>
    </row>
    <row r="220" customFormat="false" ht="15.75" hidden="false" customHeight="false" outlineLevel="0" collapsed="false">
      <c r="F220" s="126"/>
    </row>
    <row r="221" customFormat="false" ht="15.75" hidden="false" customHeight="false" outlineLevel="0" collapsed="false">
      <c r="F221" s="126"/>
    </row>
    <row r="222" customFormat="false" ht="15.75" hidden="false" customHeight="false" outlineLevel="0" collapsed="false">
      <c r="F222" s="126"/>
    </row>
    <row r="223" customFormat="false" ht="15.75" hidden="false" customHeight="false" outlineLevel="0" collapsed="false">
      <c r="F223" s="126"/>
    </row>
    <row r="224" customFormat="false" ht="15.75" hidden="false" customHeight="false" outlineLevel="0" collapsed="false">
      <c r="F224" s="126"/>
    </row>
    <row r="225" customFormat="false" ht="15.75" hidden="false" customHeight="false" outlineLevel="0" collapsed="false">
      <c r="F225" s="126"/>
    </row>
    <row r="226" customFormat="false" ht="15.75" hidden="false" customHeight="false" outlineLevel="0" collapsed="false">
      <c r="F226" s="126"/>
    </row>
    <row r="227" customFormat="false" ht="15.75" hidden="false" customHeight="false" outlineLevel="0" collapsed="false">
      <c r="F227" s="126"/>
    </row>
    <row r="228" customFormat="false" ht="15.75" hidden="false" customHeight="false" outlineLevel="0" collapsed="false">
      <c r="F228" s="126"/>
    </row>
    <row r="229" customFormat="false" ht="15.75" hidden="false" customHeight="false" outlineLevel="0" collapsed="false">
      <c r="F229" s="126"/>
    </row>
    <row r="230" customFormat="false" ht="15.75" hidden="false" customHeight="false" outlineLevel="0" collapsed="false">
      <c r="F230" s="126"/>
    </row>
    <row r="231" customFormat="false" ht="15.75" hidden="false" customHeight="false" outlineLevel="0" collapsed="false">
      <c r="F231" s="126"/>
    </row>
    <row r="232" customFormat="false" ht="15.75" hidden="false" customHeight="false" outlineLevel="0" collapsed="false">
      <c r="F232" s="126"/>
    </row>
    <row r="233" customFormat="false" ht="15.75" hidden="false" customHeight="false" outlineLevel="0" collapsed="false">
      <c r="F233" s="126"/>
    </row>
    <row r="234" customFormat="false" ht="15.75" hidden="false" customHeight="false" outlineLevel="0" collapsed="false">
      <c r="F234" s="126"/>
    </row>
    <row r="235" customFormat="false" ht="15.75" hidden="false" customHeight="false" outlineLevel="0" collapsed="false">
      <c r="F235" s="126"/>
    </row>
    <row r="236" customFormat="false" ht="15.75" hidden="false" customHeight="false" outlineLevel="0" collapsed="false">
      <c r="F236" s="126"/>
    </row>
    <row r="237" customFormat="false" ht="15.75" hidden="false" customHeight="false" outlineLevel="0" collapsed="false">
      <c r="F237" s="126"/>
    </row>
    <row r="238" customFormat="false" ht="15.75" hidden="false" customHeight="false" outlineLevel="0" collapsed="false">
      <c r="F238" s="126"/>
    </row>
    <row r="239" customFormat="false" ht="15.75" hidden="false" customHeight="false" outlineLevel="0" collapsed="false">
      <c r="F239" s="126"/>
    </row>
    <row r="240" customFormat="false" ht="15.75" hidden="false" customHeight="false" outlineLevel="0" collapsed="false">
      <c r="F240" s="126"/>
    </row>
    <row r="241" customFormat="false" ht="15.75" hidden="false" customHeight="false" outlineLevel="0" collapsed="false">
      <c r="F241" s="126"/>
    </row>
    <row r="242" customFormat="false" ht="15.75" hidden="false" customHeight="false" outlineLevel="0" collapsed="false">
      <c r="F242" s="126"/>
    </row>
    <row r="243" customFormat="false" ht="15.75" hidden="false" customHeight="false" outlineLevel="0" collapsed="false">
      <c r="F243" s="126"/>
    </row>
    <row r="244" customFormat="false" ht="15.75" hidden="false" customHeight="false" outlineLevel="0" collapsed="false">
      <c r="F244" s="126"/>
    </row>
    <row r="245" customFormat="false" ht="15.75" hidden="false" customHeight="false" outlineLevel="0" collapsed="false">
      <c r="F245" s="126"/>
    </row>
    <row r="246" customFormat="false" ht="15.75" hidden="false" customHeight="false" outlineLevel="0" collapsed="false">
      <c r="F246" s="126"/>
    </row>
    <row r="247" customFormat="false" ht="15.75" hidden="false" customHeight="false" outlineLevel="0" collapsed="false">
      <c r="F247" s="126"/>
    </row>
    <row r="248" customFormat="false" ht="15.75" hidden="false" customHeight="false" outlineLevel="0" collapsed="false">
      <c r="F248" s="126"/>
    </row>
    <row r="249" customFormat="false" ht="15.75" hidden="false" customHeight="false" outlineLevel="0" collapsed="false">
      <c r="F249" s="126"/>
    </row>
    <row r="250" customFormat="false" ht="15.75" hidden="false" customHeight="false" outlineLevel="0" collapsed="false">
      <c r="F250" s="126"/>
    </row>
    <row r="251" customFormat="false" ht="15.75" hidden="false" customHeight="false" outlineLevel="0" collapsed="false">
      <c r="F251" s="126"/>
    </row>
    <row r="252" customFormat="false" ht="15.75" hidden="false" customHeight="false" outlineLevel="0" collapsed="false">
      <c r="F252" s="126"/>
    </row>
    <row r="253" customFormat="false" ht="15.75" hidden="false" customHeight="false" outlineLevel="0" collapsed="false">
      <c r="F253" s="126"/>
    </row>
    <row r="254" customFormat="false" ht="15.75" hidden="false" customHeight="false" outlineLevel="0" collapsed="false">
      <c r="F254" s="126"/>
    </row>
    <row r="255" customFormat="false" ht="15.75" hidden="false" customHeight="false" outlineLevel="0" collapsed="false">
      <c r="F255" s="126"/>
    </row>
    <row r="256" customFormat="false" ht="15.75" hidden="false" customHeight="false" outlineLevel="0" collapsed="false">
      <c r="F256" s="126"/>
    </row>
    <row r="257" customFormat="false" ht="15.75" hidden="false" customHeight="false" outlineLevel="0" collapsed="false">
      <c r="F257" s="126"/>
    </row>
    <row r="258" customFormat="false" ht="15.75" hidden="false" customHeight="false" outlineLevel="0" collapsed="false">
      <c r="F258" s="126"/>
    </row>
    <row r="259" customFormat="false" ht="15.75" hidden="false" customHeight="false" outlineLevel="0" collapsed="false">
      <c r="F259" s="126"/>
    </row>
    <row r="260" customFormat="false" ht="15.75" hidden="false" customHeight="false" outlineLevel="0" collapsed="false">
      <c r="F260" s="126"/>
    </row>
    <row r="261" customFormat="false" ht="15.75" hidden="false" customHeight="false" outlineLevel="0" collapsed="false">
      <c r="F261" s="126"/>
    </row>
    <row r="262" customFormat="false" ht="15.75" hidden="false" customHeight="false" outlineLevel="0" collapsed="false">
      <c r="F262" s="126"/>
    </row>
    <row r="263" customFormat="false" ht="15.75" hidden="false" customHeight="false" outlineLevel="0" collapsed="false">
      <c r="F263" s="126"/>
    </row>
    <row r="264" customFormat="false" ht="15.75" hidden="false" customHeight="false" outlineLevel="0" collapsed="false">
      <c r="F264" s="126"/>
    </row>
    <row r="265" customFormat="false" ht="15.75" hidden="false" customHeight="false" outlineLevel="0" collapsed="false">
      <c r="F265" s="126"/>
    </row>
    <row r="266" customFormat="false" ht="15.75" hidden="false" customHeight="false" outlineLevel="0" collapsed="false">
      <c r="F266" s="126"/>
    </row>
    <row r="267" customFormat="false" ht="15.75" hidden="false" customHeight="false" outlineLevel="0" collapsed="false">
      <c r="F267" s="126"/>
    </row>
    <row r="268" customFormat="false" ht="15.75" hidden="false" customHeight="false" outlineLevel="0" collapsed="false">
      <c r="F268" s="126"/>
    </row>
    <row r="269" customFormat="false" ht="15.75" hidden="false" customHeight="false" outlineLevel="0" collapsed="false">
      <c r="F269" s="126"/>
    </row>
    <row r="270" customFormat="false" ht="15.75" hidden="false" customHeight="false" outlineLevel="0" collapsed="false">
      <c r="F270" s="126"/>
    </row>
    <row r="271" customFormat="false" ht="15.75" hidden="false" customHeight="false" outlineLevel="0" collapsed="false">
      <c r="F271" s="126"/>
    </row>
    <row r="272" customFormat="false" ht="15.75" hidden="false" customHeight="false" outlineLevel="0" collapsed="false">
      <c r="F272" s="126"/>
    </row>
    <row r="273" customFormat="false" ht="15.75" hidden="false" customHeight="false" outlineLevel="0" collapsed="false">
      <c r="F273" s="126"/>
    </row>
    <row r="274" customFormat="false" ht="15.75" hidden="false" customHeight="false" outlineLevel="0" collapsed="false">
      <c r="F274" s="126"/>
    </row>
    <row r="275" customFormat="false" ht="15.75" hidden="false" customHeight="false" outlineLevel="0" collapsed="false">
      <c r="F275" s="126"/>
    </row>
    <row r="276" customFormat="false" ht="15.75" hidden="false" customHeight="false" outlineLevel="0" collapsed="false">
      <c r="F276" s="126"/>
    </row>
    <row r="277" customFormat="false" ht="15.75" hidden="false" customHeight="false" outlineLevel="0" collapsed="false">
      <c r="F277" s="126"/>
    </row>
    <row r="278" customFormat="false" ht="15.75" hidden="false" customHeight="false" outlineLevel="0" collapsed="false">
      <c r="F278" s="126"/>
    </row>
    <row r="279" customFormat="false" ht="15.75" hidden="false" customHeight="false" outlineLevel="0" collapsed="false">
      <c r="F279" s="126"/>
    </row>
    <row r="280" customFormat="false" ht="15.75" hidden="false" customHeight="false" outlineLevel="0" collapsed="false">
      <c r="F280" s="126"/>
    </row>
    <row r="281" customFormat="false" ht="15.75" hidden="false" customHeight="false" outlineLevel="0" collapsed="false">
      <c r="F281" s="126"/>
    </row>
    <row r="282" customFormat="false" ht="15.75" hidden="false" customHeight="false" outlineLevel="0" collapsed="false">
      <c r="F282" s="126"/>
    </row>
    <row r="283" customFormat="false" ht="15.75" hidden="false" customHeight="false" outlineLevel="0" collapsed="false">
      <c r="F283" s="126"/>
    </row>
    <row r="284" customFormat="false" ht="15.75" hidden="false" customHeight="false" outlineLevel="0" collapsed="false">
      <c r="F284" s="126"/>
    </row>
    <row r="285" customFormat="false" ht="15.75" hidden="false" customHeight="false" outlineLevel="0" collapsed="false">
      <c r="F285" s="126"/>
    </row>
    <row r="286" customFormat="false" ht="15.75" hidden="false" customHeight="false" outlineLevel="0" collapsed="false">
      <c r="F286" s="126"/>
    </row>
    <row r="287" customFormat="false" ht="15.75" hidden="false" customHeight="false" outlineLevel="0" collapsed="false">
      <c r="F287" s="126"/>
    </row>
    <row r="288" customFormat="false" ht="15.75" hidden="false" customHeight="false" outlineLevel="0" collapsed="false">
      <c r="F288" s="126"/>
    </row>
    <row r="289" customFormat="false" ht="15.75" hidden="false" customHeight="false" outlineLevel="0" collapsed="false">
      <c r="F289" s="126"/>
    </row>
    <row r="290" customFormat="false" ht="15.75" hidden="false" customHeight="false" outlineLevel="0" collapsed="false">
      <c r="F290" s="126"/>
    </row>
    <row r="291" customFormat="false" ht="15.75" hidden="false" customHeight="false" outlineLevel="0" collapsed="false">
      <c r="F291" s="126"/>
    </row>
    <row r="292" customFormat="false" ht="15.75" hidden="false" customHeight="false" outlineLevel="0" collapsed="false">
      <c r="F292" s="126"/>
    </row>
    <row r="293" customFormat="false" ht="15.75" hidden="false" customHeight="false" outlineLevel="0" collapsed="false">
      <c r="F293" s="126"/>
    </row>
    <row r="294" customFormat="false" ht="15.75" hidden="false" customHeight="false" outlineLevel="0" collapsed="false">
      <c r="F294" s="126"/>
    </row>
    <row r="295" customFormat="false" ht="15.75" hidden="false" customHeight="false" outlineLevel="0" collapsed="false">
      <c r="F295" s="126"/>
    </row>
    <row r="296" customFormat="false" ht="15.75" hidden="false" customHeight="false" outlineLevel="0" collapsed="false">
      <c r="F296" s="126"/>
    </row>
    <row r="297" customFormat="false" ht="15.75" hidden="false" customHeight="false" outlineLevel="0" collapsed="false">
      <c r="F297" s="126"/>
    </row>
    <row r="298" customFormat="false" ht="15.75" hidden="false" customHeight="false" outlineLevel="0" collapsed="false">
      <c r="F298" s="126"/>
    </row>
    <row r="299" customFormat="false" ht="15.75" hidden="false" customHeight="false" outlineLevel="0" collapsed="false">
      <c r="F299" s="126"/>
    </row>
    <row r="300" customFormat="false" ht="15.75" hidden="false" customHeight="false" outlineLevel="0" collapsed="false">
      <c r="F300" s="126"/>
    </row>
    <row r="301" customFormat="false" ht="15.75" hidden="false" customHeight="false" outlineLevel="0" collapsed="false">
      <c r="F301" s="126"/>
    </row>
    <row r="302" customFormat="false" ht="15.75" hidden="false" customHeight="false" outlineLevel="0" collapsed="false">
      <c r="F302" s="126"/>
    </row>
    <row r="303" customFormat="false" ht="15.75" hidden="false" customHeight="false" outlineLevel="0" collapsed="false">
      <c r="F303" s="126"/>
    </row>
    <row r="304" customFormat="false" ht="15.75" hidden="false" customHeight="false" outlineLevel="0" collapsed="false">
      <c r="F304" s="126"/>
    </row>
    <row r="305" customFormat="false" ht="15.75" hidden="false" customHeight="false" outlineLevel="0" collapsed="false">
      <c r="F305" s="126"/>
    </row>
    <row r="306" customFormat="false" ht="15.75" hidden="false" customHeight="false" outlineLevel="0" collapsed="false">
      <c r="F306" s="126"/>
    </row>
    <row r="307" customFormat="false" ht="15.75" hidden="false" customHeight="false" outlineLevel="0" collapsed="false">
      <c r="F307" s="126"/>
    </row>
    <row r="308" customFormat="false" ht="15.75" hidden="false" customHeight="false" outlineLevel="0" collapsed="false">
      <c r="F308" s="126"/>
    </row>
    <row r="309" customFormat="false" ht="15.75" hidden="false" customHeight="false" outlineLevel="0" collapsed="false">
      <c r="F309" s="126"/>
    </row>
    <row r="310" customFormat="false" ht="15.75" hidden="false" customHeight="false" outlineLevel="0" collapsed="false">
      <c r="F310" s="126"/>
    </row>
    <row r="311" customFormat="false" ht="15.75" hidden="false" customHeight="false" outlineLevel="0" collapsed="false">
      <c r="F311" s="126"/>
    </row>
    <row r="312" customFormat="false" ht="15.75" hidden="false" customHeight="false" outlineLevel="0" collapsed="false">
      <c r="F312" s="126"/>
    </row>
    <row r="313" customFormat="false" ht="15.75" hidden="false" customHeight="false" outlineLevel="0" collapsed="false">
      <c r="F313" s="126"/>
    </row>
    <row r="314" customFormat="false" ht="15.75" hidden="false" customHeight="false" outlineLevel="0" collapsed="false">
      <c r="F314" s="126"/>
    </row>
    <row r="315" customFormat="false" ht="15.75" hidden="false" customHeight="false" outlineLevel="0" collapsed="false">
      <c r="F315" s="126"/>
    </row>
    <row r="316" customFormat="false" ht="15.75" hidden="false" customHeight="false" outlineLevel="0" collapsed="false">
      <c r="F316" s="126"/>
    </row>
    <row r="317" customFormat="false" ht="15.75" hidden="false" customHeight="false" outlineLevel="0" collapsed="false">
      <c r="F317" s="126"/>
    </row>
    <row r="318" customFormat="false" ht="15.75" hidden="false" customHeight="false" outlineLevel="0" collapsed="false">
      <c r="F318" s="126"/>
    </row>
    <row r="319" customFormat="false" ht="15.75" hidden="false" customHeight="false" outlineLevel="0" collapsed="false">
      <c r="F319" s="126"/>
    </row>
    <row r="320" customFormat="false" ht="15.75" hidden="false" customHeight="false" outlineLevel="0" collapsed="false">
      <c r="F320" s="126"/>
    </row>
    <row r="321" customFormat="false" ht="15.75" hidden="false" customHeight="false" outlineLevel="0" collapsed="false">
      <c r="F321" s="126"/>
    </row>
    <row r="322" customFormat="false" ht="15.75" hidden="false" customHeight="false" outlineLevel="0" collapsed="false">
      <c r="F322" s="126"/>
    </row>
    <row r="323" customFormat="false" ht="15.75" hidden="false" customHeight="false" outlineLevel="0" collapsed="false">
      <c r="F323" s="126"/>
    </row>
    <row r="324" customFormat="false" ht="15.75" hidden="false" customHeight="false" outlineLevel="0" collapsed="false">
      <c r="F324" s="126"/>
    </row>
    <row r="325" customFormat="false" ht="15.75" hidden="false" customHeight="false" outlineLevel="0" collapsed="false">
      <c r="F325" s="126"/>
    </row>
    <row r="326" customFormat="false" ht="15.75" hidden="false" customHeight="false" outlineLevel="0" collapsed="false">
      <c r="F326" s="126"/>
    </row>
    <row r="327" customFormat="false" ht="15.75" hidden="false" customHeight="false" outlineLevel="0" collapsed="false">
      <c r="F327" s="126"/>
    </row>
    <row r="328" customFormat="false" ht="15.75" hidden="false" customHeight="false" outlineLevel="0" collapsed="false">
      <c r="F328" s="126"/>
    </row>
    <row r="329" customFormat="false" ht="15.75" hidden="false" customHeight="false" outlineLevel="0" collapsed="false">
      <c r="F329" s="126"/>
    </row>
    <row r="330" customFormat="false" ht="15.75" hidden="false" customHeight="false" outlineLevel="0" collapsed="false">
      <c r="F330" s="126"/>
    </row>
    <row r="331" customFormat="false" ht="15.75" hidden="false" customHeight="false" outlineLevel="0" collapsed="false">
      <c r="F331" s="126"/>
    </row>
    <row r="332" customFormat="false" ht="15.75" hidden="false" customHeight="false" outlineLevel="0" collapsed="false">
      <c r="F332" s="126"/>
    </row>
    <row r="333" customFormat="false" ht="15.75" hidden="false" customHeight="false" outlineLevel="0" collapsed="false">
      <c r="F333" s="126"/>
    </row>
    <row r="334" customFormat="false" ht="15.75" hidden="false" customHeight="false" outlineLevel="0" collapsed="false">
      <c r="F334" s="126"/>
    </row>
    <row r="335" customFormat="false" ht="15.75" hidden="false" customHeight="false" outlineLevel="0" collapsed="false">
      <c r="F335" s="126"/>
    </row>
    <row r="336" customFormat="false" ht="15.75" hidden="false" customHeight="false" outlineLevel="0" collapsed="false">
      <c r="F336" s="126"/>
    </row>
    <row r="337" customFormat="false" ht="15.75" hidden="false" customHeight="false" outlineLevel="0" collapsed="false">
      <c r="F337" s="126"/>
    </row>
    <row r="338" customFormat="false" ht="15.75" hidden="false" customHeight="false" outlineLevel="0" collapsed="false">
      <c r="F338" s="126"/>
    </row>
    <row r="339" customFormat="false" ht="15.75" hidden="false" customHeight="false" outlineLevel="0" collapsed="false">
      <c r="F339" s="126"/>
    </row>
    <row r="340" customFormat="false" ht="15.75" hidden="false" customHeight="false" outlineLevel="0" collapsed="false">
      <c r="F340" s="126"/>
    </row>
    <row r="341" customFormat="false" ht="15.75" hidden="false" customHeight="false" outlineLevel="0" collapsed="false">
      <c r="F341" s="126"/>
    </row>
    <row r="342" customFormat="false" ht="15.75" hidden="false" customHeight="false" outlineLevel="0" collapsed="false">
      <c r="F342" s="126"/>
    </row>
    <row r="343" customFormat="false" ht="15.75" hidden="false" customHeight="false" outlineLevel="0" collapsed="false">
      <c r="F343" s="126"/>
    </row>
    <row r="344" customFormat="false" ht="15.75" hidden="false" customHeight="false" outlineLevel="0" collapsed="false">
      <c r="F344" s="126"/>
    </row>
    <row r="345" customFormat="false" ht="15.75" hidden="false" customHeight="false" outlineLevel="0" collapsed="false">
      <c r="F345" s="126"/>
    </row>
    <row r="346" customFormat="false" ht="15.75" hidden="false" customHeight="false" outlineLevel="0" collapsed="false">
      <c r="F346" s="126"/>
    </row>
    <row r="347" customFormat="false" ht="15.75" hidden="false" customHeight="false" outlineLevel="0" collapsed="false">
      <c r="F347" s="126"/>
    </row>
    <row r="348" customFormat="false" ht="15.75" hidden="false" customHeight="false" outlineLevel="0" collapsed="false">
      <c r="F348" s="126"/>
    </row>
    <row r="349" customFormat="false" ht="15.75" hidden="false" customHeight="false" outlineLevel="0" collapsed="false">
      <c r="F349" s="126"/>
    </row>
    <row r="350" customFormat="false" ht="15.75" hidden="false" customHeight="false" outlineLevel="0" collapsed="false">
      <c r="F350" s="126"/>
    </row>
    <row r="351" customFormat="false" ht="15.75" hidden="false" customHeight="false" outlineLevel="0" collapsed="false">
      <c r="F351" s="126"/>
    </row>
    <row r="352" customFormat="false" ht="15.75" hidden="false" customHeight="false" outlineLevel="0" collapsed="false">
      <c r="F352" s="126"/>
    </row>
    <row r="353" customFormat="false" ht="15.75" hidden="false" customHeight="false" outlineLevel="0" collapsed="false">
      <c r="F353" s="126"/>
    </row>
    <row r="354" customFormat="false" ht="15.75" hidden="false" customHeight="false" outlineLevel="0" collapsed="false">
      <c r="F354" s="126"/>
    </row>
    <row r="355" customFormat="false" ht="15.75" hidden="false" customHeight="false" outlineLevel="0" collapsed="false">
      <c r="F355" s="126"/>
    </row>
    <row r="356" customFormat="false" ht="15.75" hidden="false" customHeight="false" outlineLevel="0" collapsed="false">
      <c r="F356" s="126"/>
    </row>
    <row r="357" customFormat="false" ht="15.75" hidden="false" customHeight="false" outlineLevel="0" collapsed="false">
      <c r="F357" s="126"/>
    </row>
    <row r="358" customFormat="false" ht="15.75" hidden="false" customHeight="false" outlineLevel="0" collapsed="false">
      <c r="F358" s="126"/>
    </row>
    <row r="359" customFormat="false" ht="15.75" hidden="false" customHeight="false" outlineLevel="0" collapsed="false">
      <c r="F359" s="126"/>
    </row>
    <row r="360" customFormat="false" ht="15.75" hidden="false" customHeight="false" outlineLevel="0" collapsed="false">
      <c r="F360" s="126"/>
    </row>
    <row r="361" customFormat="false" ht="15.75" hidden="false" customHeight="false" outlineLevel="0" collapsed="false">
      <c r="F361" s="126"/>
    </row>
    <row r="362" customFormat="false" ht="15.75" hidden="false" customHeight="false" outlineLevel="0" collapsed="false">
      <c r="F362" s="126"/>
    </row>
    <row r="363" customFormat="false" ht="15.75" hidden="false" customHeight="false" outlineLevel="0" collapsed="false">
      <c r="F363" s="126"/>
    </row>
    <row r="364" customFormat="false" ht="15.75" hidden="false" customHeight="false" outlineLevel="0" collapsed="false">
      <c r="F364" s="126"/>
    </row>
    <row r="365" customFormat="false" ht="15.75" hidden="false" customHeight="false" outlineLevel="0" collapsed="false">
      <c r="F365" s="126"/>
    </row>
    <row r="366" customFormat="false" ht="15.75" hidden="false" customHeight="false" outlineLevel="0" collapsed="false">
      <c r="F366" s="126"/>
    </row>
    <row r="367" customFormat="false" ht="15.75" hidden="false" customHeight="false" outlineLevel="0" collapsed="false">
      <c r="F367" s="126"/>
    </row>
    <row r="368" customFormat="false" ht="15.75" hidden="false" customHeight="false" outlineLevel="0" collapsed="false">
      <c r="F368" s="126"/>
    </row>
    <row r="369" customFormat="false" ht="15.75" hidden="false" customHeight="false" outlineLevel="0" collapsed="false">
      <c r="F369" s="126"/>
    </row>
    <row r="370" customFormat="false" ht="15.75" hidden="false" customHeight="false" outlineLevel="0" collapsed="false">
      <c r="F370" s="126"/>
    </row>
    <row r="371" customFormat="false" ht="15.75" hidden="false" customHeight="false" outlineLevel="0" collapsed="false">
      <c r="F371" s="126"/>
    </row>
    <row r="372" customFormat="false" ht="15.75" hidden="false" customHeight="false" outlineLevel="0" collapsed="false">
      <c r="F372" s="126"/>
    </row>
    <row r="373" customFormat="false" ht="15.75" hidden="false" customHeight="false" outlineLevel="0" collapsed="false">
      <c r="F373" s="126"/>
    </row>
    <row r="374" customFormat="false" ht="15.75" hidden="false" customHeight="false" outlineLevel="0" collapsed="false">
      <c r="F374" s="126"/>
    </row>
    <row r="375" customFormat="false" ht="15.75" hidden="false" customHeight="false" outlineLevel="0" collapsed="false">
      <c r="F375" s="126"/>
    </row>
    <row r="376" customFormat="false" ht="15.75" hidden="false" customHeight="false" outlineLevel="0" collapsed="false">
      <c r="F376" s="126"/>
    </row>
    <row r="377" customFormat="false" ht="15.75" hidden="false" customHeight="false" outlineLevel="0" collapsed="false">
      <c r="F377" s="126"/>
    </row>
    <row r="378" customFormat="false" ht="15.75" hidden="false" customHeight="false" outlineLevel="0" collapsed="false">
      <c r="F378" s="126"/>
    </row>
    <row r="379" customFormat="false" ht="15.75" hidden="false" customHeight="false" outlineLevel="0" collapsed="false">
      <c r="F379" s="126"/>
    </row>
    <row r="380" customFormat="false" ht="15.75" hidden="false" customHeight="false" outlineLevel="0" collapsed="false">
      <c r="F380" s="126"/>
    </row>
    <row r="381" customFormat="false" ht="15.75" hidden="false" customHeight="false" outlineLevel="0" collapsed="false">
      <c r="F381" s="126"/>
    </row>
    <row r="382" customFormat="false" ht="15.75" hidden="false" customHeight="false" outlineLevel="0" collapsed="false">
      <c r="F382" s="126"/>
    </row>
    <row r="383" customFormat="false" ht="15.75" hidden="false" customHeight="false" outlineLevel="0" collapsed="false">
      <c r="F383" s="126"/>
    </row>
    <row r="384" customFormat="false" ht="15.75" hidden="false" customHeight="false" outlineLevel="0" collapsed="false">
      <c r="F384" s="126"/>
    </row>
    <row r="385" customFormat="false" ht="15.75" hidden="false" customHeight="false" outlineLevel="0" collapsed="false">
      <c r="F385" s="126"/>
    </row>
    <row r="386" customFormat="false" ht="15.75" hidden="false" customHeight="false" outlineLevel="0" collapsed="false">
      <c r="F386" s="126"/>
    </row>
    <row r="387" customFormat="false" ht="15.75" hidden="false" customHeight="false" outlineLevel="0" collapsed="false">
      <c r="F387" s="126"/>
    </row>
    <row r="388" customFormat="false" ht="15.75" hidden="false" customHeight="false" outlineLevel="0" collapsed="false">
      <c r="F388" s="126"/>
    </row>
    <row r="389" customFormat="false" ht="15.75" hidden="false" customHeight="false" outlineLevel="0" collapsed="false">
      <c r="F389" s="126"/>
    </row>
    <row r="390" customFormat="false" ht="15.75" hidden="false" customHeight="false" outlineLevel="0" collapsed="false">
      <c r="F390" s="126"/>
    </row>
    <row r="391" customFormat="false" ht="15.75" hidden="false" customHeight="false" outlineLevel="0" collapsed="false">
      <c r="F391" s="126"/>
    </row>
    <row r="392" customFormat="false" ht="15.75" hidden="false" customHeight="false" outlineLevel="0" collapsed="false">
      <c r="F392" s="126"/>
    </row>
    <row r="393" customFormat="false" ht="15.75" hidden="false" customHeight="false" outlineLevel="0" collapsed="false">
      <c r="F393" s="126"/>
    </row>
    <row r="394" customFormat="false" ht="15.75" hidden="false" customHeight="false" outlineLevel="0" collapsed="false">
      <c r="F394" s="126"/>
    </row>
    <row r="395" customFormat="false" ht="15.75" hidden="false" customHeight="false" outlineLevel="0" collapsed="false">
      <c r="F395" s="126"/>
    </row>
    <row r="396" customFormat="false" ht="15.75" hidden="false" customHeight="false" outlineLevel="0" collapsed="false">
      <c r="F396" s="126"/>
    </row>
    <row r="397" customFormat="false" ht="15.75" hidden="false" customHeight="false" outlineLevel="0" collapsed="false">
      <c r="F397" s="126"/>
    </row>
    <row r="398" customFormat="false" ht="15.75" hidden="false" customHeight="false" outlineLevel="0" collapsed="false">
      <c r="F398" s="126"/>
    </row>
    <row r="399" customFormat="false" ht="15.75" hidden="false" customHeight="false" outlineLevel="0" collapsed="false">
      <c r="F399" s="126"/>
    </row>
    <row r="400" customFormat="false" ht="15.75" hidden="false" customHeight="false" outlineLevel="0" collapsed="false">
      <c r="F400" s="126"/>
    </row>
    <row r="401" customFormat="false" ht="15.75" hidden="false" customHeight="false" outlineLevel="0" collapsed="false">
      <c r="F401" s="126"/>
    </row>
    <row r="402" customFormat="false" ht="15.75" hidden="false" customHeight="false" outlineLevel="0" collapsed="false">
      <c r="F402" s="126"/>
    </row>
    <row r="403" customFormat="false" ht="15.75" hidden="false" customHeight="false" outlineLevel="0" collapsed="false">
      <c r="F403" s="126"/>
    </row>
    <row r="404" customFormat="false" ht="15.75" hidden="false" customHeight="false" outlineLevel="0" collapsed="false">
      <c r="F404" s="126"/>
    </row>
    <row r="405" customFormat="false" ht="15.75" hidden="false" customHeight="false" outlineLevel="0" collapsed="false">
      <c r="F405" s="126"/>
    </row>
    <row r="406" customFormat="false" ht="15.75" hidden="false" customHeight="false" outlineLevel="0" collapsed="false">
      <c r="F406" s="126"/>
    </row>
    <row r="407" customFormat="false" ht="15.75" hidden="false" customHeight="false" outlineLevel="0" collapsed="false">
      <c r="F407" s="126"/>
    </row>
    <row r="408" customFormat="false" ht="15.75" hidden="false" customHeight="false" outlineLevel="0" collapsed="false">
      <c r="F408" s="126"/>
    </row>
    <row r="409" customFormat="false" ht="15.75" hidden="false" customHeight="false" outlineLevel="0" collapsed="false">
      <c r="F409" s="126"/>
    </row>
    <row r="410" customFormat="false" ht="15.75" hidden="false" customHeight="false" outlineLevel="0" collapsed="false">
      <c r="F410" s="126"/>
    </row>
    <row r="411" customFormat="false" ht="15.75" hidden="false" customHeight="false" outlineLevel="0" collapsed="false">
      <c r="F411" s="126"/>
    </row>
    <row r="412" customFormat="false" ht="15.75" hidden="false" customHeight="false" outlineLevel="0" collapsed="false">
      <c r="F412" s="126"/>
    </row>
    <row r="413" customFormat="false" ht="15.75" hidden="false" customHeight="false" outlineLevel="0" collapsed="false">
      <c r="F413" s="126"/>
    </row>
    <row r="414" customFormat="false" ht="15.75" hidden="false" customHeight="false" outlineLevel="0" collapsed="false">
      <c r="F414" s="126"/>
    </row>
    <row r="415" customFormat="false" ht="15.75" hidden="false" customHeight="false" outlineLevel="0" collapsed="false">
      <c r="F415" s="126"/>
    </row>
    <row r="416" customFormat="false" ht="15.75" hidden="false" customHeight="false" outlineLevel="0" collapsed="false">
      <c r="F416" s="126"/>
    </row>
    <row r="417" customFormat="false" ht="15.75" hidden="false" customHeight="false" outlineLevel="0" collapsed="false">
      <c r="F417" s="126"/>
    </row>
    <row r="418" customFormat="false" ht="15.75" hidden="false" customHeight="false" outlineLevel="0" collapsed="false">
      <c r="F418" s="126"/>
    </row>
    <row r="419" customFormat="false" ht="15.75" hidden="false" customHeight="false" outlineLevel="0" collapsed="false">
      <c r="F419" s="126"/>
    </row>
    <row r="420" customFormat="false" ht="15.75" hidden="false" customHeight="false" outlineLevel="0" collapsed="false">
      <c r="F420" s="126"/>
    </row>
    <row r="421" customFormat="false" ht="15.75" hidden="false" customHeight="false" outlineLevel="0" collapsed="false">
      <c r="F421" s="126"/>
    </row>
    <row r="422" customFormat="false" ht="15.75" hidden="false" customHeight="false" outlineLevel="0" collapsed="false">
      <c r="F422" s="126"/>
    </row>
    <row r="423" customFormat="false" ht="15.75" hidden="false" customHeight="false" outlineLevel="0" collapsed="false">
      <c r="F423" s="126"/>
    </row>
    <row r="424" customFormat="false" ht="15.75" hidden="false" customHeight="false" outlineLevel="0" collapsed="false">
      <c r="F424" s="126"/>
    </row>
    <row r="425" customFormat="false" ht="15.75" hidden="false" customHeight="false" outlineLevel="0" collapsed="false">
      <c r="F425" s="126"/>
    </row>
    <row r="426" customFormat="false" ht="15.75" hidden="false" customHeight="false" outlineLevel="0" collapsed="false">
      <c r="F426" s="126"/>
    </row>
    <row r="427" customFormat="false" ht="15.75" hidden="false" customHeight="false" outlineLevel="0" collapsed="false">
      <c r="F427" s="126"/>
    </row>
    <row r="428" customFormat="false" ht="15.75" hidden="false" customHeight="false" outlineLevel="0" collapsed="false">
      <c r="F428" s="126"/>
    </row>
    <row r="429" customFormat="false" ht="15.75" hidden="false" customHeight="false" outlineLevel="0" collapsed="false">
      <c r="F429" s="126"/>
    </row>
    <row r="430" customFormat="false" ht="15.75" hidden="false" customHeight="false" outlineLevel="0" collapsed="false">
      <c r="F430" s="126"/>
    </row>
    <row r="431" customFormat="false" ht="15.75" hidden="false" customHeight="false" outlineLevel="0" collapsed="false">
      <c r="F431" s="126"/>
    </row>
    <row r="432" customFormat="false" ht="15.75" hidden="false" customHeight="false" outlineLevel="0" collapsed="false">
      <c r="F432" s="126"/>
    </row>
    <row r="433" customFormat="false" ht="15.75" hidden="false" customHeight="false" outlineLevel="0" collapsed="false">
      <c r="F433" s="126"/>
    </row>
    <row r="434" customFormat="false" ht="15.75" hidden="false" customHeight="false" outlineLevel="0" collapsed="false">
      <c r="F434" s="126"/>
    </row>
    <row r="435" customFormat="false" ht="15.75" hidden="false" customHeight="false" outlineLevel="0" collapsed="false">
      <c r="F435" s="126"/>
    </row>
    <row r="436" customFormat="false" ht="15.75" hidden="false" customHeight="false" outlineLevel="0" collapsed="false">
      <c r="F436" s="126"/>
    </row>
    <row r="437" customFormat="false" ht="15.75" hidden="false" customHeight="false" outlineLevel="0" collapsed="false">
      <c r="F437" s="126"/>
    </row>
    <row r="438" customFormat="false" ht="15.75" hidden="false" customHeight="false" outlineLevel="0" collapsed="false">
      <c r="F438" s="126"/>
    </row>
    <row r="439" customFormat="false" ht="15.75" hidden="false" customHeight="false" outlineLevel="0" collapsed="false">
      <c r="F439" s="126"/>
    </row>
    <row r="440" customFormat="false" ht="15.75" hidden="false" customHeight="false" outlineLevel="0" collapsed="false">
      <c r="F440" s="126"/>
    </row>
    <row r="441" customFormat="false" ht="15.75" hidden="false" customHeight="false" outlineLevel="0" collapsed="false">
      <c r="F441" s="126"/>
    </row>
    <row r="442" customFormat="false" ht="15.75" hidden="false" customHeight="false" outlineLevel="0" collapsed="false">
      <c r="F442" s="126"/>
    </row>
    <row r="443" customFormat="false" ht="15.75" hidden="false" customHeight="false" outlineLevel="0" collapsed="false">
      <c r="F443" s="126"/>
    </row>
    <row r="444" customFormat="false" ht="15.75" hidden="false" customHeight="false" outlineLevel="0" collapsed="false">
      <c r="F444" s="126"/>
    </row>
    <row r="445" customFormat="false" ht="15.75" hidden="false" customHeight="false" outlineLevel="0" collapsed="false">
      <c r="F445" s="126"/>
    </row>
    <row r="446" customFormat="false" ht="15.75" hidden="false" customHeight="false" outlineLevel="0" collapsed="false">
      <c r="F446" s="126"/>
    </row>
    <row r="447" customFormat="false" ht="15.75" hidden="false" customHeight="false" outlineLevel="0" collapsed="false">
      <c r="F447" s="126"/>
    </row>
    <row r="448" customFormat="false" ht="15.75" hidden="false" customHeight="false" outlineLevel="0" collapsed="false">
      <c r="F448" s="126"/>
    </row>
    <row r="449" customFormat="false" ht="15.75" hidden="false" customHeight="false" outlineLevel="0" collapsed="false">
      <c r="F449" s="126"/>
    </row>
    <row r="450" customFormat="false" ht="15.75" hidden="false" customHeight="false" outlineLevel="0" collapsed="false">
      <c r="F450" s="126"/>
    </row>
    <row r="451" customFormat="false" ht="15.75" hidden="false" customHeight="false" outlineLevel="0" collapsed="false">
      <c r="F451" s="126"/>
    </row>
    <row r="452" customFormat="false" ht="15.75" hidden="false" customHeight="false" outlineLevel="0" collapsed="false">
      <c r="F452" s="126"/>
    </row>
    <row r="453" customFormat="false" ht="15.75" hidden="false" customHeight="false" outlineLevel="0" collapsed="false">
      <c r="F453" s="126"/>
    </row>
    <row r="454" customFormat="false" ht="15.75" hidden="false" customHeight="false" outlineLevel="0" collapsed="false">
      <c r="F454" s="126"/>
    </row>
    <row r="455" customFormat="false" ht="15.75" hidden="false" customHeight="false" outlineLevel="0" collapsed="false">
      <c r="F455" s="126"/>
    </row>
    <row r="456" customFormat="false" ht="15.75" hidden="false" customHeight="false" outlineLevel="0" collapsed="false">
      <c r="F456" s="126"/>
    </row>
    <row r="457" customFormat="false" ht="15.75" hidden="false" customHeight="false" outlineLevel="0" collapsed="false">
      <c r="F457" s="126"/>
    </row>
    <row r="458" customFormat="false" ht="15.75" hidden="false" customHeight="false" outlineLevel="0" collapsed="false">
      <c r="F458" s="126"/>
    </row>
    <row r="459" customFormat="false" ht="15.75" hidden="false" customHeight="false" outlineLevel="0" collapsed="false">
      <c r="F459" s="126"/>
    </row>
    <row r="460" customFormat="false" ht="15.75" hidden="false" customHeight="false" outlineLevel="0" collapsed="false">
      <c r="F460" s="126"/>
    </row>
    <row r="461" customFormat="false" ht="15.75" hidden="false" customHeight="false" outlineLevel="0" collapsed="false">
      <c r="F461" s="126"/>
    </row>
    <row r="462" customFormat="false" ht="15.75" hidden="false" customHeight="false" outlineLevel="0" collapsed="false">
      <c r="F462" s="126"/>
    </row>
    <row r="463" customFormat="false" ht="15.75" hidden="false" customHeight="false" outlineLevel="0" collapsed="false">
      <c r="F463" s="126"/>
    </row>
    <row r="464" customFormat="false" ht="15.75" hidden="false" customHeight="false" outlineLevel="0" collapsed="false">
      <c r="F464" s="126"/>
    </row>
    <row r="465" customFormat="false" ht="15.75" hidden="false" customHeight="false" outlineLevel="0" collapsed="false">
      <c r="F465" s="126"/>
    </row>
    <row r="466" customFormat="false" ht="15.75" hidden="false" customHeight="false" outlineLevel="0" collapsed="false">
      <c r="F466" s="126"/>
    </row>
    <row r="467" customFormat="false" ht="15.75" hidden="false" customHeight="false" outlineLevel="0" collapsed="false">
      <c r="F467" s="126"/>
    </row>
    <row r="468" customFormat="false" ht="15.75" hidden="false" customHeight="false" outlineLevel="0" collapsed="false">
      <c r="F468" s="126"/>
    </row>
    <row r="469" customFormat="false" ht="15.75" hidden="false" customHeight="false" outlineLevel="0" collapsed="false">
      <c r="F469" s="126"/>
    </row>
    <row r="470" customFormat="false" ht="15.75" hidden="false" customHeight="false" outlineLevel="0" collapsed="false">
      <c r="F470" s="126"/>
    </row>
    <row r="471" customFormat="false" ht="15.75" hidden="false" customHeight="false" outlineLevel="0" collapsed="false">
      <c r="F471" s="126"/>
    </row>
    <row r="472" customFormat="false" ht="15.75" hidden="false" customHeight="false" outlineLevel="0" collapsed="false">
      <c r="F472" s="126"/>
    </row>
    <row r="473" customFormat="false" ht="15.75" hidden="false" customHeight="false" outlineLevel="0" collapsed="false">
      <c r="F473" s="126"/>
    </row>
    <row r="474" customFormat="false" ht="15.75" hidden="false" customHeight="false" outlineLevel="0" collapsed="false">
      <c r="F474" s="126"/>
    </row>
    <row r="475" customFormat="false" ht="15.75" hidden="false" customHeight="false" outlineLevel="0" collapsed="false">
      <c r="F475" s="126"/>
    </row>
    <row r="476" customFormat="false" ht="15.75" hidden="false" customHeight="false" outlineLevel="0" collapsed="false">
      <c r="F476" s="126"/>
    </row>
    <row r="477" customFormat="false" ht="15.75" hidden="false" customHeight="false" outlineLevel="0" collapsed="false">
      <c r="F477" s="126"/>
    </row>
    <row r="478" customFormat="false" ht="15.75" hidden="false" customHeight="false" outlineLevel="0" collapsed="false">
      <c r="F478" s="126"/>
    </row>
    <row r="479" customFormat="false" ht="15.75" hidden="false" customHeight="false" outlineLevel="0" collapsed="false">
      <c r="F479" s="126"/>
    </row>
    <row r="480" customFormat="false" ht="15.75" hidden="false" customHeight="false" outlineLevel="0" collapsed="false">
      <c r="F480" s="126"/>
    </row>
    <row r="481" customFormat="false" ht="15.75" hidden="false" customHeight="false" outlineLevel="0" collapsed="false">
      <c r="F481" s="126"/>
    </row>
    <row r="482" customFormat="false" ht="15.75" hidden="false" customHeight="false" outlineLevel="0" collapsed="false">
      <c r="F482" s="126"/>
    </row>
    <row r="483" customFormat="false" ht="15.75" hidden="false" customHeight="false" outlineLevel="0" collapsed="false">
      <c r="F483" s="126"/>
    </row>
    <row r="484" customFormat="false" ht="15.75" hidden="false" customHeight="false" outlineLevel="0" collapsed="false">
      <c r="F484" s="126"/>
    </row>
    <row r="485" customFormat="false" ht="15.75" hidden="false" customHeight="false" outlineLevel="0" collapsed="false">
      <c r="F485" s="126"/>
    </row>
    <row r="486" customFormat="false" ht="15.75" hidden="false" customHeight="false" outlineLevel="0" collapsed="false">
      <c r="F486" s="126"/>
    </row>
    <row r="487" customFormat="false" ht="15.75" hidden="false" customHeight="false" outlineLevel="0" collapsed="false">
      <c r="F487" s="126"/>
    </row>
    <row r="488" customFormat="false" ht="15.75" hidden="false" customHeight="false" outlineLevel="0" collapsed="false">
      <c r="F488" s="126"/>
    </row>
    <row r="489" customFormat="false" ht="15.75" hidden="false" customHeight="false" outlineLevel="0" collapsed="false">
      <c r="F489" s="126"/>
    </row>
    <row r="490" customFormat="false" ht="15.75" hidden="false" customHeight="false" outlineLevel="0" collapsed="false">
      <c r="F490" s="126"/>
    </row>
    <row r="491" customFormat="false" ht="15.75" hidden="false" customHeight="false" outlineLevel="0" collapsed="false">
      <c r="F491" s="126"/>
    </row>
    <row r="492" customFormat="false" ht="15.75" hidden="false" customHeight="false" outlineLevel="0" collapsed="false">
      <c r="F492" s="126"/>
    </row>
    <row r="493" customFormat="false" ht="15.75" hidden="false" customHeight="false" outlineLevel="0" collapsed="false">
      <c r="F493" s="126"/>
    </row>
    <row r="494" customFormat="false" ht="15.75" hidden="false" customHeight="false" outlineLevel="0" collapsed="false">
      <c r="F494" s="126"/>
    </row>
    <row r="495" customFormat="false" ht="15.75" hidden="false" customHeight="false" outlineLevel="0" collapsed="false">
      <c r="F495" s="126"/>
    </row>
    <row r="496" customFormat="false" ht="15.75" hidden="false" customHeight="false" outlineLevel="0" collapsed="false">
      <c r="F496" s="126"/>
    </row>
    <row r="497" customFormat="false" ht="15.75" hidden="false" customHeight="false" outlineLevel="0" collapsed="false">
      <c r="F497" s="126"/>
    </row>
    <row r="498" customFormat="false" ht="15.75" hidden="false" customHeight="false" outlineLevel="0" collapsed="false">
      <c r="F498" s="126"/>
    </row>
    <row r="499" customFormat="false" ht="15.75" hidden="false" customHeight="false" outlineLevel="0" collapsed="false">
      <c r="F499" s="126"/>
    </row>
    <row r="500" customFormat="false" ht="15.75" hidden="false" customHeight="false" outlineLevel="0" collapsed="false">
      <c r="F500" s="126"/>
    </row>
    <row r="501" customFormat="false" ht="15.75" hidden="false" customHeight="false" outlineLevel="0" collapsed="false">
      <c r="F501" s="126"/>
    </row>
    <row r="502" customFormat="false" ht="15.75" hidden="false" customHeight="false" outlineLevel="0" collapsed="false">
      <c r="F502" s="126"/>
    </row>
    <row r="503" customFormat="false" ht="15.75" hidden="false" customHeight="false" outlineLevel="0" collapsed="false">
      <c r="F503" s="126"/>
    </row>
    <row r="504" customFormat="false" ht="15.75" hidden="false" customHeight="false" outlineLevel="0" collapsed="false">
      <c r="F504" s="126"/>
    </row>
    <row r="505" customFormat="false" ht="15.75" hidden="false" customHeight="false" outlineLevel="0" collapsed="false">
      <c r="F505" s="126"/>
    </row>
    <row r="506" customFormat="false" ht="15.75" hidden="false" customHeight="false" outlineLevel="0" collapsed="false">
      <c r="F506" s="126"/>
    </row>
    <row r="507" customFormat="false" ht="15.75" hidden="false" customHeight="false" outlineLevel="0" collapsed="false">
      <c r="F507" s="126"/>
    </row>
    <row r="508" customFormat="false" ht="15.75" hidden="false" customHeight="false" outlineLevel="0" collapsed="false">
      <c r="F508" s="126"/>
    </row>
    <row r="509" customFormat="false" ht="15.75" hidden="false" customHeight="false" outlineLevel="0" collapsed="false">
      <c r="F509" s="126"/>
    </row>
    <row r="510" customFormat="false" ht="15.75" hidden="false" customHeight="false" outlineLevel="0" collapsed="false">
      <c r="F510" s="126"/>
    </row>
    <row r="511" customFormat="false" ht="15.75" hidden="false" customHeight="false" outlineLevel="0" collapsed="false">
      <c r="F511" s="126"/>
    </row>
    <row r="512" customFormat="false" ht="15.75" hidden="false" customHeight="false" outlineLevel="0" collapsed="false">
      <c r="F512" s="126"/>
    </row>
    <row r="513" customFormat="false" ht="15.75" hidden="false" customHeight="false" outlineLevel="0" collapsed="false">
      <c r="F513" s="126"/>
    </row>
    <row r="514" customFormat="false" ht="15.75" hidden="false" customHeight="false" outlineLevel="0" collapsed="false">
      <c r="F514" s="126"/>
    </row>
    <row r="515" customFormat="false" ht="15.75" hidden="false" customHeight="false" outlineLevel="0" collapsed="false">
      <c r="F515" s="126"/>
    </row>
    <row r="516" customFormat="false" ht="15.75" hidden="false" customHeight="false" outlineLevel="0" collapsed="false">
      <c r="F516" s="126"/>
    </row>
    <row r="517" customFormat="false" ht="15.75" hidden="false" customHeight="false" outlineLevel="0" collapsed="false">
      <c r="F517" s="126"/>
    </row>
    <row r="518" customFormat="false" ht="15.75" hidden="false" customHeight="false" outlineLevel="0" collapsed="false">
      <c r="F518" s="126"/>
    </row>
    <row r="519" customFormat="false" ht="15.75" hidden="false" customHeight="false" outlineLevel="0" collapsed="false">
      <c r="F519" s="126"/>
    </row>
    <row r="520" customFormat="false" ht="15.75" hidden="false" customHeight="false" outlineLevel="0" collapsed="false">
      <c r="F520" s="126"/>
    </row>
    <row r="521" customFormat="false" ht="15.75" hidden="false" customHeight="false" outlineLevel="0" collapsed="false">
      <c r="F521" s="126"/>
    </row>
    <row r="522" customFormat="false" ht="15.75" hidden="false" customHeight="false" outlineLevel="0" collapsed="false">
      <c r="F522" s="126"/>
    </row>
    <row r="523" customFormat="false" ht="15.75" hidden="false" customHeight="false" outlineLevel="0" collapsed="false">
      <c r="F523" s="126"/>
    </row>
    <row r="524" customFormat="false" ht="15.75" hidden="false" customHeight="false" outlineLevel="0" collapsed="false">
      <c r="F524" s="126"/>
    </row>
    <row r="525" customFormat="false" ht="15.75" hidden="false" customHeight="false" outlineLevel="0" collapsed="false">
      <c r="F525" s="126"/>
    </row>
    <row r="526" customFormat="false" ht="15.75" hidden="false" customHeight="false" outlineLevel="0" collapsed="false">
      <c r="F526" s="126"/>
    </row>
    <row r="527" customFormat="false" ht="15.75" hidden="false" customHeight="false" outlineLevel="0" collapsed="false">
      <c r="F527" s="126"/>
    </row>
    <row r="528" customFormat="false" ht="15.75" hidden="false" customHeight="false" outlineLevel="0" collapsed="false">
      <c r="F528" s="126"/>
    </row>
    <row r="529" customFormat="false" ht="15.75" hidden="false" customHeight="false" outlineLevel="0" collapsed="false">
      <c r="F529" s="126"/>
    </row>
    <row r="530" customFormat="false" ht="15.75" hidden="false" customHeight="false" outlineLevel="0" collapsed="false">
      <c r="F530" s="126"/>
    </row>
    <row r="531" customFormat="false" ht="15.75" hidden="false" customHeight="false" outlineLevel="0" collapsed="false">
      <c r="F531" s="126"/>
    </row>
    <row r="532" customFormat="false" ht="15.75" hidden="false" customHeight="false" outlineLevel="0" collapsed="false">
      <c r="F532" s="126"/>
    </row>
    <row r="533" customFormat="false" ht="15.75" hidden="false" customHeight="false" outlineLevel="0" collapsed="false">
      <c r="F533" s="126"/>
    </row>
    <row r="534" customFormat="false" ht="15.75" hidden="false" customHeight="false" outlineLevel="0" collapsed="false">
      <c r="F534" s="126"/>
    </row>
    <row r="535" customFormat="false" ht="15.75" hidden="false" customHeight="false" outlineLevel="0" collapsed="false">
      <c r="F535" s="126"/>
    </row>
    <row r="536" customFormat="false" ht="15.75" hidden="false" customHeight="false" outlineLevel="0" collapsed="false">
      <c r="F536" s="126"/>
    </row>
    <row r="537" customFormat="false" ht="15.75" hidden="false" customHeight="false" outlineLevel="0" collapsed="false">
      <c r="F537" s="126"/>
    </row>
    <row r="538" customFormat="false" ht="15.75" hidden="false" customHeight="false" outlineLevel="0" collapsed="false">
      <c r="F538" s="126"/>
    </row>
    <row r="539" customFormat="false" ht="15.75" hidden="false" customHeight="false" outlineLevel="0" collapsed="false">
      <c r="F539" s="126"/>
    </row>
    <row r="540" customFormat="false" ht="15.75" hidden="false" customHeight="false" outlineLevel="0" collapsed="false">
      <c r="F540" s="126"/>
    </row>
    <row r="541" customFormat="false" ht="15.75" hidden="false" customHeight="false" outlineLevel="0" collapsed="false">
      <c r="F541" s="126"/>
    </row>
    <row r="542" customFormat="false" ht="15.75" hidden="false" customHeight="false" outlineLevel="0" collapsed="false">
      <c r="F542" s="126"/>
    </row>
    <row r="543" customFormat="false" ht="15.75" hidden="false" customHeight="false" outlineLevel="0" collapsed="false">
      <c r="F543" s="126"/>
    </row>
    <row r="544" customFormat="false" ht="15.75" hidden="false" customHeight="false" outlineLevel="0" collapsed="false">
      <c r="F544" s="126"/>
    </row>
    <row r="545" customFormat="false" ht="15.75" hidden="false" customHeight="false" outlineLevel="0" collapsed="false">
      <c r="F545" s="126"/>
    </row>
    <row r="546" customFormat="false" ht="15.75" hidden="false" customHeight="false" outlineLevel="0" collapsed="false">
      <c r="F546" s="126"/>
    </row>
    <row r="547" customFormat="false" ht="15.75" hidden="false" customHeight="false" outlineLevel="0" collapsed="false">
      <c r="F547" s="126"/>
    </row>
    <row r="548" customFormat="false" ht="15.75" hidden="false" customHeight="false" outlineLevel="0" collapsed="false">
      <c r="F548" s="126"/>
    </row>
    <row r="549" customFormat="false" ht="15.75" hidden="false" customHeight="false" outlineLevel="0" collapsed="false">
      <c r="F549" s="126"/>
    </row>
    <row r="550" customFormat="false" ht="15.75" hidden="false" customHeight="false" outlineLevel="0" collapsed="false">
      <c r="F550" s="126"/>
    </row>
    <row r="551" customFormat="false" ht="15.75" hidden="false" customHeight="false" outlineLevel="0" collapsed="false">
      <c r="F551" s="126"/>
    </row>
    <row r="552" customFormat="false" ht="15.75" hidden="false" customHeight="false" outlineLevel="0" collapsed="false">
      <c r="F552" s="126"/>
    </row>
    <row r="553" customFormat="false" ht="15.75" hidden="false" customHeight="false" outlineLevel="0" collapsed="false">
      <c r="F553" s="126"/>
    </row>
    <row r="554" customFormat="false" ht="15.75" hidden="false" customHeight="false" outlineLevel="0" collapsed="false">
      <c r="F554" s="126"/>
    </row>
    <row r="555" customFormat="false" ht="15.75" hidden="false" customHeight="false" outlineLevel="0" collapsed="false">
      <c r="F555" s="126"/>
    </row>
    <row r="556" customFormat="false" ht="15.75" hidden="false" customHeight="false" outlineLevel="0" collapsed="false">
      <c r="F556" s="126"/>
    </row>
    <row r="557" customFormat="false" ht="15.75" hidden="false" customHeight="false" outlineLevel="0" collapsed="false">
      <c r="F557" s="126"/>
    </row>
    <row r="558" customFormat="false" ht="15.75" hidden="false" customHeight="false" outlineLevel="0" collapsed="false">
      <c r="F558" s="126"/>
    </row>
    <row r="559" customFormat="false" ht="15.75" hidden="false" customHeight="false" outlineLevel="0" collapsed="false">
      <c r="F559" s="126"/>
    </row>
    <row r="560" customFormat="false" ht="15.75" hidden="false" customHeight="false" outlineLevel="0" collapsed="false">
      <c r="F560" s="126"/>
    </row>
    <row r="561" customFormat="false" ht="15.75" hidden="false" customHeight="false" outlineLevel="0" collapsed="false">
      <c r="F561" s="126"/>
    </row>
    <row r="562" customFormat="false" ht="15.75" hidden="false" customHeight="false" outlineLevel="0" collapsed="false">
      <c r="F562" s="126"/>
    </row>
    <row r="563" customFormat="false" ht="15.75" hidden="false" customHeight="false" outlineLevel="0" collapsed="false">
      <c r="F563" s="126"/>
    </row>
    <row r="564" customFormat="false" ht="15.75" hidden="false" customHeight="false" outlineLevel="0" collapsed="false">
      <c r="F564" s="126"/>
    </row>
    <row r="565" customFormat="false" ht="15.75" hidden="false" customHeight="false" outlineLevel="0" collapsed="false">
      <c r="F565" s="126"/>
    </row>
    <row r="566" customFormat="false" ht="15.75" hidden="false" customHeight="false" outlineLevel="0" collapsed="false">
      <c r="F566" s="126"/>
    </row>
    <row r="567" customFormat="false" ht="15.75" hidden="false" customHeight="false" outlineLevel="0" collapsed="false">
      <c r="F567" s="126"/>
    </row>
    <row r="568" customFormat="false" ht="15.75" hidden="false" customHeight="false" outlineLevel="0" collapsed="false">
      <c r="F568" s="126"/>
    </row>
    <row r="569" customFormat="false" ht="15.75" hidden="false" customHeight="false" outlineLevel="0" collapsed="false">
      <c r="F569" s="126"/>
    </row>
    <row r="570" customFormat="false" ht="15.75" hidden="false" customHeight="false" outlineLevel="0" collapsed="false">
      <c r="F570" s="126"/>
    </row>
    <row r="571" customFormat="false" ht="15.75" hidden="false" customHeight="false" outlineLevel="0" collapsed="false">
      <c r="F571" s="126"/>
    </row>
    <row r="572" customFormat="false" ht="15.75" hidden="false" customHeight="false" outlineLevel="0" collapsed="false">
      <c r="F572" s="126"/>
    </row>
    <row r="573" customFormat="false" ht="15.75" hidden="false" customHeight="false" outlineLevel="0" collapsed="false">
      <c r="F573" s="126"/>
    </row>
    <row r="574" customFormat="false" ht="15.75" hidden="false" customHeight="false" outlineLevel="0" collapsed="false">
      <c r="F574" s="126"/>
    </row>
    <row r="575" customFormat="false" ht="15.75" hidden="false" customHeight="false" outlineLevel="0" collapsed="false">
      <c r="F575" s="126"/>
    </row>
    <row r="576" customFormat="false" ht="15.75" hidden="false" customHeight="false" outlineLevel="0" collapsed="false">
      <c r="F576" s="126"/>
    </row>
    <row r="577" customFormat="false" ht="15.75" hidden="false" customHeight="false" outlineLevel="0" collapsed="false">
      <c r="F577" s="126"/>
    </row>
    <row r="578" customFormat="false" ht="15.75" hidden="false" customHeight="false" outlineLevel="0" collapsed="false">
      <c r="F578" s="126"/>
    </row>
    <row r="579" customFormat="false" ht="15.75" hidden="false" customHeight="false" outlineLevel="0" collapsed="false">
      <c r="F579" s="126"/>
    </row>
    <row r="580" customFormat="false" ht="15.75" hidden="false" customHeight="false" outlineLevel="0" collapsed="false">
      <c r="F580" s="126"/>
    </row>
    <row r="581" customFormat="false" ht="15.75" hidden="false" customHeight="false" outlineLevel="0" collapsed="false">
      <c r="F581" s="126"/>
    </row>
    <row r="582" customFormat="false" ht="15.75" hidden="false" customHeight="false" outlineLevel="0" collapsed="false">
      <c r="F582" s="126"/>
    </row>
    <row r="583" customFormat="false" ht="15.75" hidden="false" customHeight="false" outlineLevel="0" collapsed="false">
      <c r="F583" s="126"/>
    </row>
    <row r="584" customFormat="false" ht="15.75" hidden="false" customHeight="false" outlineLevel="0" collapsed="false">
      <c r="F584" s="126"/>
    </row>
    <row r="585" customFormat="false" ht="15.75" hidden="false" customHeight="false" outlineLevel="0" collapsed="false">
      <c r="F585" s="126"/>
    </row>
    <row r="586" customFormat="false" ht="15.75" hidden="false" customHeight="false" outlineLevel="0" collapsed="false">
      <c r="F586" s="126"/>
    </row>
    <row r="587" customFormat="false" ht="15.75" hidden="false" customHeight="false" outlineLevel="0" collapsed="false">
      <c r="F587" s="126"/>
    </row>
    <row r="588" customFormat="false" ht="15.75" hidden="false" customHeight="false" outlineLevel="0" collapsed="false">
      <c r="F588" s="126"/>
    </row>
    <row r="589" customFormat="false" ht="15.75" hidden="false" customHeight="false" outlineLevel="0" collapsed="false">
      <c r="F589" s="126"/>
    </row>
    <row r="590" customFormat="false" ht="15.75" hidden="false" customHeight="false" outlineLevel="0" collapsed="false">
      <c r="F590" s="126"/>
    </row>
    <row r="591" customFormat="false" ht="15.75" hidden="false" customHeight="false" outlineLevel="0" collapsed="false">
      <c r="F591" s="126"/>
    </row>
    <row r="592" customFormat="false" ht="15.75" hidden="false" customHeight="false" outlineLevel="0" collapsed="false">
      <c r="F592" s="126"/>
    </row>
    <row r="593" customFormat="false" ht="15.75" hidden="false" customHeight="false" outlineLevel="0" collapsed="false">
      <c r="F593" s="126"/>
    </row>
    <row r="594" customFormat="false" ht="15.75" hidden="false" customHeight="false" outlineLevel="0" collapsed="false">
      <c r="F594" s="126"/>
    </row>
    <row r="595" customFormat="false" ht="15.75" hidden="false" customHeight="false" outlineLevel="0" collapsed="false">
      <c r="F595" s="126"/>
    </row>
    <row r="596" customFormat="false" ht="15.75" hidden="false" customHeight="false" outlineLevel="0" collapsed="false">
      <c r="F596" s="126"/>
    </row>
    <row r="597" customFormat="false" ht="15.75" hidden="false" customHeight="false" outlineLevel="0" collapsed="false">
      <c r="F597" s="126"/>
    </row>
    <row r="598" customFormat="false" ht="15.75" hidden="false" customHeight="false" outlineLevel="0" collapsed="false">
      <c r="F598" s="126"/>
    </row>
    <row r="599" customFormat="false" ht="15.75" hidden="false" customHeight="false" outlineLevel="0" collapsed="false">
      <c r="F599" s="126"/>
    </row>
    <row r="600" customFormat="false" ht="15.75" hidden="false" customHeight="false" outlineLevel="0" collapsed="false">
      <c r="F600" s="126"/>
    </row>
    <row r="601" customFormat="false" ht="15.75" hidden="false" customHeight="false" outlineLevel="0" collapsed="false">
      <c r="F601" s="126"/>
    </row>
    <row r="602" customFormat="false" ht="15.75" hidden="false" customHeight="false" outlineLevel="0" collapsed="false">
      <c r="F602" s="126"/>
    </row>
    <row r="603" customFormat="false" ht="15.75" hidden="false" customHeight="false" outlineLevel="0" collapsed="false">
      <c r="F603" s="126"/>
    </row>
    <row r="604" customFormat="false" ht="15.75" hidden="false" customHeight="false" outlineLevel="0" collapsed="false">
      <c r="F604" s="126"/>
    </row>
    <row r="605" customFormat="false" ht="15.75" hidden="false" customHeight="false" outlineLevel="0" collapsed="false">
      <c r="F605" s="126"/>
    </row>
    <row r="606" customFormat="false" ht="15.75" hidden="false" customHeight="false" outlineLevel="0" collapsed="false">
      <c r="F606" s="126"/>
    </row>
    <row r="607" customFormat="false" ht="15.75" hidden="false" customHeight="false" outlineLevel="0" collapsed="false">
      <c r="F607" s="126"/>
    </row>
    <row r="608" customFormat="false" ht="15.75" hidden="false" customHeight="false" outlineLevel="0" collapsed="false">
      <c r="F608" s="126"/>
    </row>
    <row r="609" customFormat="false" ht="15.75" hidden="false" customHeight="false" outlineLevel="0" collapsed="false">
      <c r="F609" s="126"/>
    </row>
    <row r="610" customFormat="false" ht="15.75" hidden="false" customHeight="false" outlineLevel="0" collapsed="false">
      <c r="F610" s="126"/>
    </row>
    <row r="611" customFormat="false" ht="15.75" hidden="false" customHeight="false" outlineLevel="0" collapsed="false">
      <c r="F611" s="126"/>
    </row>
    <row r="612" customFormat="false" ht="15.75" hidden="false" customHeight="false" outlineLevel="0" collapsed="false">
      <c r="F612" s="126"/>
    </row>
    <row r="613" customFormat="false" ht="15.75" hidden="false" customHeight="false" outlineLevel="0" collapsed="false">
      <c r="F613" s="126"/>
    </row>
    <row r="614" customFormat="false" ht="15.75" hidden="false" customHeight="false" outlineLevel="0" collapsed="false">
      <c r="F614" s="126"/>
    </row>
    <row r="615" customFormat="false" ht="15.75" hidden="false" customHeight="false" outlineLevel="0" collapsed="false">
      <c r="F615" s="126"/>
    </row>
    <row r="616" customFormat="false" ht="15.75" hidden="false" customHeight="false" outlineLevel="0" collapsed="false">
      <c r="F616" s="126"/>
    </row>
    <row r="617" customFormat="false" ht="15.75" hidden="false" customHeight="false" outlineLevel="0" collapsed="false">
      <c r="F617" s="126"/>
    </row>
    <row r="618" customFormat="false" ht="15.75" hidden="false" customHeight="false" outlineLevel="0" collapsed="false">
      <c r="F618" s="126"/>
    </row>
    <row r="619" customFormat="false" ht="15.75" hidden="false" customHeight="false" outlineLevel="0" collapsed="false">
      <c r="F619" s="126"/>
    </row>
    <row r="620" customFormat="false" ht="15.75" hidden="false" customHeight="false" outlineLevel="0" collapsed="false">
      <c r="F620" s="126"/>
    </row>
    <row r="621" customFormat="false" ht="15.75" hidden="false" customHeight="false" outlineLevel="0" collapsed="false">
      <c r="F621" s="126"/>
    </row>
    <row r="622" customFormat="false" ht="15.75" hidden="false" customHeight="false" outlineLevel="0" collapsed="false">
      <c r="F622" s="126"/>
    </row>
    <row r="623" customFormat="false" ht="15.75" hidden="false" customHeight="false" outlineLevel="0" collapsed="false">
      <c r="F623" s="126"/>
    </row>
    <row r="624" customFormat="false" ht="15.75" hidden="false" customHeight="false" outlineLevel="0" collapsed="false">
      <c r="F624" s="126"/>
    </row>
    <row r="625" customFormat="false" ht="15.75" hidden="false" customHeight="false" outlineLevel="0" collapsed="false">
      <c r="F625" s="126"/>
    </row>
    <row r="626" customFormat="false" ht="15.75" hidden="false" customHeight="false" outlineLevel="0" collapsed="false">
      <c r="F626" s="126"/>
    </row>
    <row r="627" customFormat="false" ht="15.75" hidden="false" customHeight="false" outlineLevel="0" collapsed="false">
      <c r="F627" s="126"/>
    </row>
    <row r="628" customFormat="false" ht="15.75" hidden="false" customHeight="false" outlineLevel="0" collapsed="false">
      <c r="F628" s="126"/>
    </row>
    <row r="629" customFormat="false" ht="15.75" hidden="false" customHeight="false" outlineLevel="0" collapsed="false">
      <c r="F629" s="126"/>
    </row>
    <row r="630" customFormat="false" ht="15.75" hidden="false" customHeight="false" outlineLevel="0" collapsed="false">
      <c r="F630" s="126"/>
    </row>
    <row r="631" customFormat="false" ht="15.75" hidden="false" customHeight="false" outlineLevel="0" collapsed="false">
      <c r="F631" s="126"/>
    </row>
    <row r="632" customFormat="false" ht="15.75" hidden="false" customHeight="false" outlineLevel="0" collapsed="false">
      <c r="F632" s="126"/>
    </row>
    <row r="633" customFormat="false" ht="15.75" hidden="false" customHeight="false" outlineLevel="0" collapsed="false">
      <c r="F633" s="126"/>
    </row>
    <row r="634" customFormat="false" ht="15.75" hidden="false" customHeight="false" outlineLevel="0" collapsed="false">
      <c r="F634" s="126"/>
    </row>
    <row r="635" customFormat="false" ht="15.75" hidden="false" customHeight="false" outlineLevel="0" collapsed="false">
      <c r="F635" s="126"/>
    </row>
    <row r="636" customFormat="false" ht="15.75" hidden="false" customHeight="false" outlineLevel="0" collapsed="false">
      <c r="F636" s="126"/>
    </row>
    <row r="637" customFormat="false" ht="15.75" hidden="false" customHeight="false" outlineLevel="0" collapsed="false">
      <c r="F637" s="126"/>
    </row>
    <row r="638" customFormat="false" ht="15.75" hidden="false" customHeight="false" outlineLevel="0" collapsed="false">
      <c r="F638" s="126"/>
    </row>
    <row r="639" customFormat="false" ht="15.75" hidden="false" customHeight="false" outlineLevel="0" collapsed="false">
      <c r="F639" s="126"/>
    </row>
    <row r="640" customFormat="false" ht="15.75" hidden="false" customHeight="false" outlineLevel="0" collapsed="false">
      <c r="F640" s="126"/>
    </row>
    <row r="641" customFormat="false" ht="15.75" hidden="false" customHeight="false" outlineLevel="0" collapsed="false">
      <c r="F641" s="126"/>
    </row>
    <row r="642" customFormat="false" ht="15.75" hidden="false" customHeight="false" outlineLevel="0" collapsed="false">
      <c r="F642" s="126"/>
    </row>
    <row r="643" customFormat="false" ht="15.75" hidden="false" customHeight="false" outlineLevel="0" collapsed="false">
      <c r="F643" s="126"/>
    </row>
    <row r="644" customFormat="false" ht="15.75" hidden="false" customHeight="false" outlineLevel="0" collapsed="false">
      <c r="F644" s="126"/>
    </row>
    <row r="645" customFormat="false" ht="15.75" hidden="false" customHeight="false" outlineLevel="0" collapsed="false">
      <c r="F645" s="126"/>
    </row>
    <row r="646" customFormat="false" ht="15.75" hidden="false" customHeight="false" outlineLevel="0" collapsed="false">
      <c r="F646" s="126"/>
    </row>
    <row r="647" customFormat="false" ht="15.75" hidden="false" customHeight="false" outlineLevel="0" collapsed="false">
      <c r="F647" s="126"/>
    </row>
    <row r="648" customFormat="false" ht="15.75" hidden="false" customHeight="false" outlineLevel="0" collapsed="false">
      <c r="F648" s="126"/>
    </row>
    <row r="649" customFormat="false" ht="15.75" hidden="false" customHeight="false" outlineLevel="0" collapsed="false">
      <c r="F649" s="126"/>
    </row>
    <row r="650" customFormat="false" ht="15.75" hidden="false" customHeight="false" outlineLevel="0" collapsed="false">
      <c r="F650" s="126"/>
    </row>
    <row r="651" customFormat="false" ht="15.75" hidden="false" customHeight="false" outlineLevel="0" collapsed="false">
      <c r="F651" s="126"/>
    </row>
    <row r="652" customFormat="false" ht="15.75" hidden="false" customHeight="false" outlineLevel="0" collapsed="false">
      <c r="F652" s="126"/>
    </row>
    <row r="653" customFormat="false" ht="15.75" hidden="false" customHeight="false" outlineLevel="0" collapsed="false">
      <c r="F653" s="126"/>
    </row>
    <row r="654" customFormat="false" ht="15.75" hidden="false" customHeight="false" outlineLevel="0" collapsed="false">
      <c r="F654" s="126"/>
    </row>
    <row r="655" customFormat="false" ht="15.75" hidden="false" customHeight="false" outlineLevel="0" collapsed="false">
      <c r="F655" s="126"/>
    </row>
    <row r="656" customFormat="false" ht="15.75" hidden="false" customHeight="false" outlineLevel="0" collapsed="false">
      <c r="F656" s="126"/>
    </row>
    <row r="657" customFormat="false" ht="15.75" hidden="false" customHeight="false" outlineLevel="0" collapsed="false">
      <c r="F657" s="126"/>
    </row>
    <row r="658" customFormat="false" ht="15.75" hidden="false" customHeight="false" outlineLevel="0" collapsed="false">
      <c r="F658" s="126"/>
    </row>
    <row r="659" customFormat="false" ht="15.75" hidden="false" customHeight="false" outlineLevel="0" collapsed="false">
      <c r="F659" s="126"/>
    </row>
    <row r="660" customFormat="false" ht="15.75" hidden="false" customHeight="false" outlineLevel="0" collapsed="false">
      <c r="F660" s="126"/>
    </row>
    <row r="661" customFormat="false" ht="15.75" hidden="false" customHeight="false" outlineLevel="0" collapsed="false">
      <c r="F661" s="126"/>
    </row>
    <row r="662" customFormat="false" ht="15.75" hidden="false" customHeight="false" outlineLevel="0" collapsed="false">
      <c r="F662" s="126"/>
    </row>
    <row r="663" customFormat="false" ht="15.75" hidden="false" customHeight="false" outlineLevel="0" collapsed="false">
      <c r="F663" s="126"/>
    </row>
    <row r="664" customFormat="false" ht="15.75" hidden="false" customHeight="false" outlineLevel="0" collapsed="false">
      <c r="F664" s="126"/>
    </row>
    <row r="665" customFormat="false" ht="15.75" hidden="false" customHeight="false" outlineLevel="0" collapsed="false">
      <c r="F665" s="126"/>
    </row>
    <row r="666" customFormat="false" ht="15.75" hidden="false" customHeight="false" outlineLevel="0" collapsed="false">
      <c r="F666" s="126"/>
    </row>
    <row r="667" customFormat="false" ht="15.75" hidden="false" customHeight="false" outlineLevel="0" collapsed="false">
      <c r="F667" s="126"/>
    </row>
    <row r="668" customFormat="false" ht="15.75" hidden="false" customHeight="false" outlineLevel="0" collapsed="false">
      <c r="F668" s="126"/>
    </row>
    <row r="669" customFormat="false" ht="15.75" hidden="false" customHeight="false" outlineLevel="0" collapsed="false">
      <c r="F669" s="126"/>
    </row>
    <row r="670" customFormat="false" ht="15.75" hidden="false" customHeight="false" outlineLevel="0" collapsed="false">
      <c r="F670" s="126"/>
    </row>
    <row r="671" customFormat="false" ht="15.75" hidden="false" customHeight="false" outlineLevel="0" collapsed="false">
      <c r="F671" s="126"/>
    </row>
    <row r="672" customFormat="false" ht="15.75" hidden="false" customHeight="false" outlineLevel="0" collapsed="false">
      <c r="F672" s="126"/>
    </row>
    <row r="673" customFormat="false" ht="15.75" hidden="false" customHeight="false" outlineLevel="0" collapsed="false">
      <c r="F673" s="126"/>
    </row>
    <row r="674" customFormat="false" ht="15.75" hidden="false" customHeight="false" outlineLevel="0" collapsed="false">
      <c r="F674" s="126"/>
    </row>
    <row r="675" customFormat="false" ht="15.75" hidden="false" customHeight="false" outlineLevel="0" collapsed="false">
      <c r="F675" s="126"/>
    </row>
    <row r="676" customFormat="false" ht="15.75" hidden="false" customHeight="false" outlineLevel="0" collapsed="false">
      <c r="F676" s="126"/>
    </row>
    <row r="677" customFormat="false" ht="15.75" hidden="false" customHeight="false" outlineLevel="0" collapsed="false">
      <c r="F677" s="126"/>
    </row>
    <row r="678" customFormat="false" ht="15.75" hidden="false" customHeight="false" outlineLevel="0" collapsed="false">
      <c r="F678" s="126"/>
    </row>
    <row r="679" customFormat="false" ht="15.75" hidden="false" customHeight="false" outlineLevel="0" collapsed="false">
      <c r="F679" s="126"/>
    </row>
    <row r="680" customFormat="false" ht="15.75" hidden="false" customHeight="false" outlineLevel="0" collapsed="false">
      <c r="F680" s="126"/>
    </row>
    <row r="681" customFormat="false" ht="15.75" hidden="false" customHeight="false" outlineLevel="0" collapsed="false">
      <c r="F681" s="126"/>
    </row>
    <row r="682" customFormat="false" ht="15.75" hidden="false" customHeight="false" outlineLevel="0" collapsed="false">
      <c r="F682" s="126"/>
    </row>
    <row r="683" customFormat="false" ht="15.75" hidden="false" customHeight="false" outlineLevel="0" collapsed="false">
      <c r="F683" s="126"/>
    </row>
    <row r="684" customFormat="false" ht="15.75" hidden="false" customHeight="false" outlineLevel="0" collapsed="false">
      <c r="F684" s="126"/>
    </row>
    <row r="685" customFormat="false" ht="15.75" hidden="false" customHeight="false" outlineLevel="0" collapsed="false">
      <c r="F685" s="126"/>
    </row>
    <row r="686" customFormat="false" ht="15.75" hidden="false" customHeight="false" outlineLevel="0" collapsed="false">
      <c r="F686" s="126"/>
    </row>
    <row r="687" customFormat="false" ht="15.75" hidden="false" customHeight="false" outlineLevel="0" collapsed="false">
      <c r="F687" s="126"/>
    </row>
    <row r="688" customFormat="false" ht="15.75" hidden="false" customHeight="false" outlineLevel="0" collapsed="false">
      <c r="F688" s="126"/>
    </row>
    <row r="689" customFormat="false" ht="15.75" hidden="false" customHeight="false" outlineLevel="0" collapsed="false">
      <c r="F689" s="126"/>
    </row>
    <row r="690" customFormat="false" ht="15.75" hidden="false" customHeight="false" outlineLevel="0" collapsed="false">
      <c r="F690" s="126"/>
    </row>
    <row r="691" customFormat="false" ht="15.75" hidden="false" customHeight="false" outlineLevel="0" collapsed="false">
      <c r="F691" s="126"/>
    </row>
    <row r="692" customFormat="false" ht="15.75" hidden="false" customHeight="false" outlineLevel="0" collapsed="false">
      <c r="F692" s="126"/>
    </row>
    <row r="693" customFormat="false" ht="15.75" hidden="false" customHeight="false" outlineLevel="0" collapsed="false">
      <c r="F693" s="126"/>
    </row>
    <row r="694" customFormat="false" ht="15.75" hidden="false" customHeight="false" outlineLevel="0" collapsed="false">
      <c r="F694" s="126"/>
    </row>
    <row r="695" customFormat="false" ht="15.75" hidden="false" customHeight="false" outlineLevel="0" collapsed="false">
      <c r="F695" s="126"/>
    </row>
    <row r="696" customFormat="false" ht="15.75" hidden="false" customHeight="false" outlineLevel="0" collapsed="false">
      <c r="F696" s="126"/>
    </row>
    <row r="697" customFormat="false" ht="15.75" hidden="false" customHeight="false" outlineLevel="0" collapsed="false">
      <c r="F697" s="126"/>
    </row>
    <row r="698" customFormat="false" ht="15.75" hidden="false" customHeight="false" outlineLevel="0" collapsed="false">
      <c r="F698" s="126"/>
    </row>
    <row r="699" customFormat="false" ht="15.75" hidden="false" customHeight="false" outlineLevel="0" collapsed="false">
      <c r="F699" s="126"/>
    </row>
    <row r="700" customFormat="false" ht="15.75" hidden="false" customHeight="false" outlineLevel="0" collapsed="false">
      <c r="F700" s="126"/>
    </row>
    <row r="701" customFormat="false" ht="15.75" hidden="false" customHeight="false" outlineLevel="0" collapsed="false">
      <c r="F701" s="126"/>
    </row>
    <row r="702" customFormat="false" ht="15.75" hidden="false" customHeight="false" outlineLevel="0" collapsed="false">
      <c r="F702" s="126"/>
    </row>
    <row r="703" customFormat="false" ht="15.75" hidden="false" customHeight="false" outlineLevel="0" collapsed="false">
      <c r="F703" s="126"/>
    </row>
    <row r="704" customFormat="false" ht="15.75" hidden="false" customHeight="false" outlineLevel="0" collapsed="false">
      <c r="F704" s="126"/>
    </row>
    <row r="705" customFormat="false" ht="15.75" hidden="false" customHeight="false" outlineLevel="0" collapsed="false">
      <c r="F705" s="126"/>
    </row>
    <row r="706" customFormat="false" ht="15.75" hidden="false" customHeight="false" outlineLevel="0" collapsed="false">
      <c r="F706" s="126"/>
    </row>
    <row r="707" customFormat="false" ht="15.75" hidden="false" customHeight="false" outlineLevel="0" collapsed="false">
      <c r="F707" s="126"/>
    </row>
    <row r="708" customFormat="false" ht="15.75" hidden="false" customHeight="false" outlineLevel="0" collapsed="false">
      <c r="F708" s="126"/>
    </row>
    <row r="709" customFormat="false" ht="15.75" hidden="false" customHeight="false" outlineLevel="0" collapsed="false">
      <c r="F709" s="126"/>
    </row>
    <row r="710" customFormat="false" ht="15.75" hidden="false" customHeight="false" outlineLevel="0" collapsed="false">
      <c r="F710" s="126"/>
    </row>
    <row r="711" customFormat="false" ht="15.75" hidden="false" customHeight="false" outlineLevel="0" collapsed="false">
      <c r="F711" s="126"/>
    </row>
    <row r="712" customFormat="false" ht="15.75" hidden="false" customHeight="false" outlineLevel="0" collapsed="false">
      <c r="F712" s="126"/>
    </row>
    <row r="713" customFormat="false" ht="15.75" hidden="false" customHeight="false" outlineLevel="0" collapsed="false">
      <c r="F713" s="126"/>
    </row>
    <row r="714" customFormat="false" ht="15.75" hidden="false" customHeight="false" outlineLevel="0" collapsed="false">
      <c r="F714" s="126"/>
    </row>
    <row r="715" customFormat="false" ht="15.75" hidden="false" customHeight="false" outlineLevel="0" collapsed="false">
      <c r="F715" s="126"/>
    </row>
    <row r="716" customFormat="false" ht="15.75" hidden="false" customHeight="false" outlineLevel="0" collapsed="false">
      <c r="F716" s="126"/>
    </row>
    <row r="717" customFormat="false" ht="15.75" hidden="false" customHeight="false" outlineLevel="0" collapsed="false">
      <c r="F717" s="126"/>
    </row>
    <row r="718" customFormat="false" ht="15.75" hidden="false" customHeight="false" outlineLevel="0" collapsed="false">
      <c r="F718" s="126"/>
    </row>
    <row r="719" customFormat="false" ht="15.75" hidden="false" customHeight="false" outlineLevel="0" collapsed="false">
      <c r="F719" s="126"/>
    </row>
    <row r="720" customFormat="false" ht="15.75" hidden="false" customHeight="false" outlineLevel="0" collapsed="false">
      <c r="F720" s="126"/>
    </row>
    <row r="721" customFormat="false" ht="15.75" hidden="false" customHeight="false" outlineLevel="0" collapsed="false">
      <c r="F721" s="126"/>
    </row>
    <row r="722" customFormat="false" ht="15.75" hidden="false" customHeight="false" outlineLevel="0" collapsed="false">
      <c r="F722" s="126"/>
    </row>
    <row r="723" customFormat="false" ht="15.75" hidden="false" customHeight="false" outlineLevel="0" collapsed="false">
      <c r="F723" s="126"/>
    </row>
    <row r="724" customFormat="false" ht="15.75" hidden="false" customHeight="false" outlineLevel="0" collapsed="false">
      <c r="F724" s="126"/>
    </row>
    <row r="725" customFormat="false" ht="15.75" hidden="false" customHeight="false" outlineLevel="0" collapsed="false">
      <c r="F725" s="126"/>
    </row>
    <row r="726" customFormat="false" ht="15.75" hidden="false" customHeight="false" outlineLevel="0" collapsed="false">
      <c r="F726" s="126"/>
    </row>
    <row r="727" customFormat="false" ht="15.75" hidden="false" customHeight="false" outlineLevel="0" collapsed="false">
      <c r="F727" s="126"/>
    </row>
    <row r="728" customFormat="false" ht="15.75" hidden="false" customHeight="false" outlineLevel="0" collapsed="false">
      <c r="F728" s="126"/>
    </row>
    <row r="729" customFormat="false" ht="15.75" hidden="false" customHeight="false" outlineLevel="0" collapsed="false">
      <c r="F729" s="126"/>
    </row>
    <row r="730" customFormat="false" ht="15.75" hidden="false" customHeight="false" outlineLevel="0" collapsed="false">
      <c r="F730" s="126"/>
    </row>
    <row r="731" customFormat="false" ht="15.75" hidden="false" customHeight="false" outlineLevel="0" collapsed="false">
      <c r="F731" s="126"/>
    </row>
    <row r="732" customFormat="false" ht="15.75" hidden="false" customHeight="false" outlineLevel="0" collapsed="false">
      <c r="F732" s="126"/>
    </row>
    <row r="733" customFormat="false" ht="15.75" hidden="false" customHeight="false" outlineLevel="0" collapsed="false">
      <c r="F733" s="126"/>
    </row>
    <row r="734" customFormat="false" ht="15.75" hidden="false" customHeight="false" outlineLevel="0" collapsed="false">
      <c r="F734" s="126"/>
    </row>
    <row r="735" customFormat="false" ht="15.75" hidden="false" customHeight="false" outlineLevel="0" collapsed="false">
      <c r="F735" s="126"/>
    </row>
    <row r="736" customFormat="false" ht="15.75" hidden="false" customHeight="false" outlineLevel="0" collapsed="false">
      <c r="F736" s="126"/>
    </row>
    <row r="737" customFormat="false" ht="15.75" hidden="false" customHeight="false" outlineLevel="0" collapsed="false">
      <c r="F737" s="126"/>
    </row>
    <row r="738" customFormat="false" ht="15.75" hidden="false" customHeight="false" outlineLevel="0" collapsed="false">
      <c r="F738" s="126"/>
    </row>
    <row r="739" customFormat="false" ht="15.75" hidden="false" customHeight="false" outlineLevel="0" collapsed="false">
      <c r="F739" s="126"/>
    </row>
    <row r="740" customFormat="false" ht="15.75" hidden="false" customHeight="false" outlineLevel="0" collapsed="false">
      <c r="F740" s="126"/>
    </row>
    <row r="741" customFormat="false" ht="15.75" hidden="false" customHeight="false" outlineLevel="0" collapsed="false">
      <c r="F741" s="126"/>
    </row>
    <row r="742" customFormat="false" ht="15.75" hidden="false" customHeight="false" outlineLevel="0" collapsed="false">
      <c r="F742" s="126"/>
    </row>
    <row r="743" customFormat="false" ht="15.75" hidden="false" customHeight="false" outlineLevel="0" collapsed="false">
      <c r="F743" s="126"/>
    </row>
    <row r="744" customFormat="false" ht="15.75" hidden="false" customHeight="false" outlineLevel="0" collapsed="false">
      <c r="F744" s="126"/>
    </row>
    <row r="745" customFormat="false" ht="15.75" hidden="false" customHeight="false" outlineLevel="0" collapsed="false">
      <c r="F745" s="126"/>
    </row>
    <row r="746" customFormat="false" ht="15.75" hidden="false" customHeight="false" outlineLevel="0" collapsed="false">
      <c r="F746" s="126"/>
    </row>
    <row r="747" customFormat="false" ht="15.75" hidden="false" customHeight="false" outlineLevel="0" collapsed="false">
      <c r="F747" s="126"/>
    </row>
    <row r="748" customFormat="false" ht="15.75" hidden="false" customHeight="false" outlineLevel="0" collapsed="false">
      <c r="F748" s="126"/>
    </row>
    <row r="749" customFormat="false" ht="15.75" hidden="false" customHeight="false" outlineLevel="0" collapsed="false">
      <c r="F749" s="126"/>
    </row>
    <row r="750" customFormat="false" ht="15.75" hidden="false" customHeight="false" outlineLevel="0" collapsed="false">
      <c r="F750" s="126"/>
    </row>
    <row r="751" customFormat="false" ht="15.75" hidden="false" customHeight="false" outlineLevel="0" collapsed="false">
      <c r="F751" s="126"/>
    </row>
    <row r="752" customFormat="false" ht="15.75" hidden="false" customHeight="false" outlineLevel="0" collapsed="false">
      <c r="F752" s="126"/>
    </row>
    <row r="753" customFormat="false" ht="15.75" hidden="false" customHeight="false" outlineLevel="0" collapsed="false">
      <c r="F753" s="126"/>
    </row>
    <row r="754" customFormat="false" ht="15.75" hidden="false" customHeight="false" outlineLevel="0" collapsed="false">
      <c r="F754" s="126"/>
    </row>
    <row r="755" customFormat="false" ht="15.75" hidden="false" customHeight="false" outlineLevel="0" collapsed="false">
      <c r="F755" s="126"/>
    </row>
    <row r="756" customFormat="false" ht="15.75" hidden="false" customHeight="false" outlineLevel="0" collapsed="false">
      <c r="F756" s="126"/>
    </row>
    <row r="757" customFormat="false" ht="15.75" hidden="false" customHeight="false" outlineLevel="0" collapsed="false">
      <c r="F757" s="126"/>
    </row>
    <row r="758" customFormat="false" ht="15.75" hidden="false" customHeight="false" outlineLevel="0" collapsed="false">
      <c r="F758" s="126"/>
    </row>
    <row r="759" customFormat="false" ht="15.75" hidden="false" customHeight="false" outlineLevel="0" collapsed="false">
      <c r="F759" s="126"/>
    </row>
    <row r="760" customFormat="false" ht="15.75" hidden="false" customHeight="false" outlineLevel="0" collapsed="false">
      <c r="F760" s="126"/>
    </row>
    <row r="761" customFormat="false" ht="15.75" hidden="false" customHeight="false" outlineLevel="0" collapsed="false">
      <c r="F761" s="126"/>
    </row>
    <row r="762" customFormat="false" ht="15.75" hidden="false" customHeight="false" outlineLevel="0" collapsed="false">
      <c r="F762" s="126"/>
    </row>
    <row r="763" customFormat="false" ht="15.75" hidden="false" customHeight="false" outlineLevel="0" collapsed="false">
      <c r="F763" s="126"/>
    </row>
    <row r="764" customFormat="false" ht="15.75" hidden="false" customHeight="false" outlineLevel="0" collapsed="false">
      <c r="F764" s="126"/>
    </row>
    <row r="765" customFormat="false" ht="15.75" hidden="false" customHeight="false" outlineLevel="0" collapsed="false">
      <c r="F765" s="126"/>
    </row>
    <row r="766" customFormat="false" ht="15.75" hidden="false" customHeight="false" outlineLevel="0" collapsed="false">
      <c r="F766" s="126"/>
    </row>
    <row r="767" customFormat="false" ht="15.75" hidden="false" customHeight="false" outlineLevel="0" collapsed="false">
      <c r="F767" s="126"/>
    </row>
    <row r="768" customFormat="false" ht="15.75" hidden="false" customHeight="false" outlineLevel="0" collapsed="false">
      <c r="F768" s="126"/>
    </row>
    <row r="769" customFormat="false" ht="15.75" hidden="false" customHeight="false" outlineLevel="0" collapsed="false">
      <c r="F769" s="126"/>
    </row>
    <row r="770" customFormat="false" ht="15.75" hidden="false" customHeight="false" outlineLevel="0" collapsed="false">
      <c r="F770" s="126"/>
    </row>
    <row r="771" customFormat="false" ht="15.75" hidden="false" customHeight="false" outlineLevel="0" collapsed="false">
      <c r="F771" s="126"/>
    </row>
    <row r="772" customFormat="false" ht="15.75" hidden="false" customHeight="false" outlineLevel="0" collapsed="false">
      <c r="F772" s="126"/>
    </row>
    <row r="773" customFormat="false" ht="15.75" hidden="false" customHeight="false" outlineLevel="0" collapsed="false">
      <c r="F773" s="126"/>
    </row>
    <row r="774" customFormat="false" ht="15.75" hidden="false" customHeight="false" outlineLevel="0" collapsed="false">
      <c r="F774" s="126"/>
    </row>
    <row r="775" customFormat="false" ht="15.75" hidden="false" customHeight="false" outlineLevel="0" collapsed="false">
      <c r="F775" s="126"/>
    </row>
    <row r="776" customFormat="false" ht="15.75" hidden="false" customHeight="false" outlineLevel="0" collapsed="false">
      <c r="F776" s="126"/>
    </row>
    <row r="777" customFormat="false" ht="15.75" hidden="false" customHeight="false" outlineLevel="0" collapsed="false">
      <c r="F777" s="126"/>
    </row>
    <row r="778" customFormat="false" ht="15.75" hidden="false" customHeight="false" outlineLevel="0" collapsed="false">
      <c r="F778" s="126"/>
    </row>
    <row r="779" customFormat="false" ht="15.75" hidden="false" customHeight="false" outlineLevel="0" collapsed="false">
      <c r="F779" s="126"/>
    </row>
    <row r="780" customFormat="false" ht="15.75" hidden="false" customHeight="false" outlineLevel="0" collapsed="false">
      <c r="F780" s="126"/>
    </row>
    <row r="781" customFormat="false" ht="15.75" hidden="false" customHeight="false" outlineLevel="0" collapsed="false">
      <c r="F781" s="126"/>
    </row>
    <row r="782" customFormat="false" ht="15.75" hidden="false" customHeight="false" outlineLevel="0" collapsed="false">
      <c r="F782" s="126"/>
    </row>
    <row r="783" customFormat="false" ht="15.75" hidden="false" customHeight="false" outlineLevel="0" collapsed="false">
      <c r="F783" s="126"/>
    </row>
    <row r="784" customFormat="false" ht="15.75" hidden="false" customHeight="false" outlineLevel="0" collapsed="false">
      <c r="F784" s="126"/>
    </row>
    <row r="785" customFormat="false" ht="15.75" hidden="false" customHeight="false" outlineLevel="0" collapsed="false">
      <c r="F785" s="126"/>
    </row>
    <row r="786" customFormat="false" ht="15.75" hidden="false" customHeight="false" outlineLevel="0" collapsed="false">
      <c r="F786" s="126"/>
    </row>
    <row r="787" customFormat="false" ht="15.75" hidden="false" customHeight="false" outlineLevel="0" collapsed="false">
      <c r="F787" s="126"/>
    </row>
    <row r="788" customFormat="false" ht="15.75" hidden="false" customHeight="false" outlineLevel="0" collapsed="false">
      <c r="F788" s="126"/>
    </row>
    <row r="789" customFormat="false" ht="15.75" hidden="false" customHeight="false" outlineLevel="0" collapsed="false">
      <c r="F789" s="126"/>
    </row>
    <row r="790" customFormat="false" ht="15.75" hidden="false" customHeight="false" outlineLevel="0" collapsed="false">
      <c r="F790" s="126"/>
    </row>
    <row r="791" customFormat="false" ht="15.75" hidden="false" customHeight="false" outlineLevel="0" collapsed="false">
      <c r="F791" s="126"/>
    </row>
    <row r="792" customFormat="false" ht="15.75" hidden="false" customHeight="false" outlineLevel="0" collapsed="false">
      <c r="F792" s="126"/>
    </row>
    <row r="793" customFormat="false" ht="15.75" hidden="false" customHeight="false" outlineLevel="0" collapsed="false">
      <c r="F793" s="126"/>
    </row>
    <row r="794" customFormat="false" ht="15.75" hidden="false" customHeight="false" outlineLevel="0" collapsed="false">
      <c r="F794" s="126"/>
    </row>
    <row r="795" customFormat="false" ht="15.75" hidden="false" customHeight="false" outlineLevel="0" collapsed="false">
      <c r="F795" s="126"/>
    </row>
    <row r="796" customFormat="false" ht="15.75" hidden="false" customHeight="false" outlineLevel="0" collapsed="false">
      <c r="F796" s="126"/>
    </row>
    <row r="797" customFormat="false" ht="15.75" hidden="false" customHeight="false" outlineLevel="0" collapsed="false">
      <c r="F797" s="126"/>
    </row>
    <row r="798" customFormat="false" ht="15.75" hidden="false" customHeight="false" outlineLevel="0" collapsed="false">
      <c r="F798" s="126"/>
    </row>
    <row r="799" customFormat="false" ht="15.75" hidden="false" customHeight="false" outlineLevel="0" collapsed="false">
      <c r="F799" s="126"/>
    </row>
    <row r="800" customFormat="false" ht="15.75" hidden="false" customHeight="false" outlineLevel="0" collapsed="false">
      <c r="F800" s="126"/>
    </row>
    <row r="801" customFormat="false" ht="15.75" hidden="false" customHeight="false" outlineLevel="0" collapsed="false">
      <c r="F801" s="126"/>
    </row>
    <row r="802" customFormat="false" ht="15.75" hidden="false" customHeight="false" outlineLevel="0" collapsed="false">
      <c r="F802" s="126"/>
    </row>
    <row r="803" customFormat="false" ht="15.75" hidden="false" customHeight="false" outlineLevel="0" collapsed="false">
      <c r="F803" s="126"/>
    </row>
    <row r="804" customFormat="false" ht="15.75" hidden="false" customHeight="false" outlineLevel="0" collapsed="false">
      <c r="F804" s="126"/>
    </row>
    <row r="805" customFormat="false" ht="15.75" hidden="false" customHeight="false" outlineLevel="0" collapsed="false">
      <c r="F805" s="126"/>
    </row>
    <row r="806" customFormat="false" ht="15.75" hidden="false" customHeight="false" outlineLevel="0" collapsed="false">
      <c r="F806" s="126"/>
    </row>
    <row r="807" customFormat="false" ht="15.75" hidden="false" customHeight="false" outlineLevel="0" collapsed="false">
      <c r="F807" s="126"/>
    </row>
    <row r="808" customFormat="false" ht="15.75" hidden="false" customHeight="false" outlineLevel="0" collapsed="false">
      <c r="F808" s="126"/>
    </row>
    <row r="809" customFormat="false" ht="15.75" hidden="false" customHeight="false" outlineLevel="0" collapsed="false">
      <c r="F809" s="126"/>
    </row>
    <row r="810" customFormat="false" ht="15.75" hidden="false" customHeight="false" outlineLevel="0" collapsed="false">
      <c r="F810" s="126"/>
    </row>
    <row r="811" customFormat="false" ht="15.75" hidden="false" customHeight="false" outlineLevel="0" collapsed="false">
      <c r="F811" s="126"/>
    </row>
    <row r="812" customFormat="false" ht="15.75" hidden="false" customHeight="false" outlineLevel="0" collapsed="false">
      <c r="F812" s="126"/>
    </row>
    <row r="813" customFormat="false" ht="15.75" hidden="false" customHeight="false" outlineLevel="0" collapsed="false">
      <c r="F813" s="126"/>
    </row>
    <row r="814" customFormat="false" ht="15.75" hidden="false" customHeight="false" outlineLevel="0" collapsed="false">
      <c r="F814" s="126"/>
    </row>
    <row r="815" customFormat="false" ht="15.75" hidden="false" customHeight="false" outlineLevel="0" collapsed="false">
      <c r="F815" s="126"/>
    </row>
    <row r="816" customFormat="false" ht="15.75" hidden="false" customHeight="false" outlineLevel="0" collapsed="false">
      <c r="F816" s="126"/>
    </row>
    <row r="817" customFormat="false" ht="15.75" hidden="false" customHeight="false" outlineLevel="0" collapsed="false">
      <c r="F817" s="126"/>
    </row>
    <row r="818" customFormat="false" ht="15.75" hidden="false" customHeight="false" outlineLevel="0" collapsed="false">
      <c r="F818" s="126"/>
    </row>
    <row r="819" customFormat="false" ht="15.75" hidden="false" customHeight="false" outlineLevel="0" collapsed="false">
      <c r="F819" s="126"/>
    </row>
    <row r="820" customFormat="false" ht="15.75" hidden="false" customHeight="false" outlineLevel="0" collapsed="false">
      <c r="F820" s="126"/>
    </row>
    <row r="821" customFormat="false" ht="15.75" hidden="false" customHeight="false" outlineLevel="0" collapsed="false">
      <c r="F821" s="126"/>
    </row>
    <row r="822" customFormat="false" ht="15.75" hidden="false" customHeight="false" outlineLevel="0" collapsed="false">
      <c r="F822" s="126"/>
    </row>
    <row r="823" customFormat="false" ht="15.75" hidden="false" customHeight="false" outlineLevel="0" collapsed="false">
      <c r="F823" s="126"/>
    </row>
    <row r="824" customFormat="false" ht="15.75" hidden="false" customHeight="false" outlineLevel="0" collapsed="false">
      <c r="F824" s="126"/>
    </row>
    <row r="825" customFormat="false" ht="15.75" hidden="false" customHeight="false" outlineLevel="0" collapsed="false">
      <c r="F825" s="126"/>
    </row>
    <row r="826" customFormat="false" ht="15.75" hidden="false" customHeight="false" outlineLevel="0" collapsed="false">
      <c r="F826" s="126"/>
    </row>
    <row r="827" customFormat="false" ht="15.75" hidden="false" customHeight="false" outlineLevel="0" collapsed="false">
      <c r="F827" s="126"/>
    </row>
    <row r="828" customFormat="false" ht="15.75" hidden="false" customHeight="false" outlineLevel="0" collapsed="false">
      <c r="F828" s="126"/>
    </row>
    <row r="829" customFormat="false" ht="15.75" hidden="false" customHeight="false" outlineLevel="0" collapsed="false">
      <c r="F829" s="126"/>
    </row>
    <row r="830" customFormat="false" ht="15.75" hidden="false" customHeight="false" outlineLevel="0" collapsed="false">
      <c r="F830" s="126"/>
    </row>
    <row r="831" customFormat="false" ht="15.75" hidden="false" customHeight="false" outlineLevel="0" collapsed="false">
      <c r="F831" s="126"/>
    </row>
    <row r="832" customFormat="false" ht="15.75" hidden="false" customHeight="false" outlineLevel="0" collapsed="false">
      <c r="F832" s="126"/>
    </row>
    <row r="833" customFormat="false" ht="15.75" hidden="false" customHeight="false" outlineLevel="0" collapsed="false">
      <c r="F833" s="126"/>
    </row>
    <row r="834" customFormat="false" ht="15.75" hidden="false" customHeight="false" outlineLevel="0" collapsed="false">
      <c r="F834" s="126"/>
    </row>
    <row r="835" customFormat="false" ht="15.75" hidden="false" customHeight="false" outlineLevel="0" collapsed="false">
      <c r="F835" s="126"/>
    </row>
    <row r="836" customFormat="false" ht="15.75" hidden="false" customHeight="false" outlineLevel="0" collapsed="false">
      <c r="F836" s="126"/>
    </row>
    <row r="837" customFormat="false" ht="15.75" hidden="false" customHeight="false" outlineLevel="0" collapsed="false">
      <c r="F837" s="126"/>
    </row>
    <row r="838" customFormat="false" ht="15.75" hidden="false" customHeight="false" outlineLevel="0" collapsed="false">
      <c r="F838" s="126"/>
    </row>
    <row r="839" customFormat="false" ht="15.75" hidden="false" customHeight="false" outlineLevel="0" collapsed="false">
      <c r="F839" s="126"/>
    </row>
    <row r="840" customFormat="false" ht="15.75" hidden="false" customHeight="false" outlineLevel="0" collapsed="false">
      <c r="F840" s="126"/>
    </row>
    <row r="841" customFormat="false" ht="15.75" hidden="false" customHeight="false" outlineLevel="0" collapsed="false">
      <c r="F841" s="126"/>
    </row>
    <row r="842" customFormat="false" ht="15.75" hidden="false" customHeight="false" outlineLevel="0" collapsed="false">
      <c r="F842" s="126"/>
    </row>
    <row r="843" customFormat="false" ht="15.75" hidden="false" customHeight="false" outlineLevel="0" collapsed="false">
      <c r="F843" s="126"/>
    </row>
    <row r="844" customFormat="false" ht="15.75" hidden="false" customHeight="false" outlineLevel="0" collapsed="false">
      <c r="F844" s="126"/>
    </row>
    <row r="845" customFormat="false" ht="15.75" hidden="false" customHeight="false" outlineLevel="0" collapsed="false">
      <c r="F845" s="126"/>
    </row>
    <row r="846" customFormat="false" ht="15.75" hidden="false" customHeight="false" outlineLevel="0" collapsed="false">
      <c r="F846" s="126"/>
    </row>
    <row r="847" customFormat="false" ht="15.75" hidden="false" customHeight="false" outlineLevel="0" collapsed="false">
      <c r="F847" s="126"/>
    </row>
    <row r="848" customFormat="false" ht="15.75" hidden="false" customHeight="false" outlineLevel="0" collapsed="false">
      <c r="F848" s="126"/>
    </row>
    <row r="849" customFormat="false" ht="15.75" hidden="false" customHeight="false" outlineLevel="0" collapsed="false">
      <c r="F849" s="126"/>
    </row>
    <row r="850" customFormat="false" ht="15.75" hidden="false" customHeight="false" outlineLevel="0" collapsed="false">
      <c r="F850" s="126"/>
    </row>
    <row r="851" customFormat="false" ht="15.75" hidden="false" customHeight="false" outlineLevel="0" collapsed="false">
      <c r="F851" s="126"/>
    </row>
    <row r="852" customFormat="false" ht="15.75" hidden="false" customHeight="false" outlineLevel="0" collapsed="false">
      <c r="F852" s="126"/>
    </row>
    <row r="853" customFormat="false" ht="15.75" hidden="false" customHeight="false" outlineLevel="0" collapsed="false">
      <c r="F853" s="126"/>
    </row>
    <row r="854" customFormat="false" ht="15.75" hidden="false" customHeight="false" outlineLevel="0" collapsed="false">
      <c r="F854" s="126"/>
    </row>
    <row r="855" customFormat="false" ht="15.75" hidden="false" customHeight="false" outlineLevel="0" collapsed="false">
      <c r="F855" s="126"/>
    </row>
    <row r="856" customFormat="false" ht="15.75" hidden="false" customHeight="false" outlineLevel="0" collapsed="false">
      <c r="F856" s="126"/>
    </row>
    <row r="857" customFormat="false" ht="15.75" hidden="false" customHeight="false" outlineLevel="0" collapsed="false">
      <c r="F857" s="126"/>
    </row>
    <row r="858" customFormat="false" ht="15.75" hidden="false" customHeight="false" outlineLevel="0" collapsed="false">
      <c r="F858" s="126"/>
    </row>
    <row r="859" customFormat="false" ht="15.75" hidden="false" customHeight="false" outlineLevel="0" collapsed="false">
      <c r="F859" s="126"/>
    </row>
    <row r="860" customFormat="false" ht="15.75" hidden="false" customHeight="false" outlineLevel="0" collapsed="false">
      <c r="F860" s="126"/>
    </row>
    <row r="861" customFormat="false" ht="15.75" hidden="false" customHeight="false" outlineLevel="0" collapsed="false">
      <c r="F861" s="126"/>
    </row>
    <row r="862" customFormat="false" ht="15.75" hidden="false" customHeight="false" outlineLevel="0" collapsed="false">
      <c r="F862" s="126"/>
    </row>
    <row r="863" customFormat="false" ht="15.75" hidden="false" customHeight="false" outlineLevel="0" collapsed="false">
      <c r="F863" s="126"/>
    </row>
    <row r="864" customFormat="false" ht="15.75" hidden="false" customHeight="false" outlineLevel="0" collapsed="false">
      <c r="F864" s="126"/>
    </row>
    <row r="865" customFormat="false" ht="15.75" hidden="false" customHeight="false" outlineLevel="0" collapsed="false">
      <c r="F865" s="126"/>
    </row>
    <row r="866" customFormat="false" ht="15.75" hidden="false" customHeight="false" outlineLevel="0" collapsed="false">
      <c r="F866" s="126"/>
    </row>
    <row r="867" customFormat="false" ht="15.75" hidden="false" customHeight="false" outlineLevel="0" collapsed="false">
      <c r="F867" s="126"/>
    </row>
    <row r="868" customFormat="false" ht="15.75" hidden="false" customHeight="false" outlineLevel="0" collapsed="false">
      <c r="F868" s="126"/>
    </row>
    <row r="869" customFormat="false" ht="15.75" hidden="false" customHeight="false" outlineLevel="0" collapsed="false">
      <c r="F869" s="126"/>
    </row>
    <row r="870" customFormat="false" ht="15.75" hidden="false" customHeight="false" outlineLevel="0" collapsed="false">
      <c r="F870" s="126"/>
    </row>
    <row r="871" customFormat="false" ht="15.75" hidden="false" customHeight="false" outlineLevel="0" collapsed="false">
      <c r="F871" s="126"/>
    </row>
    <row r="872" customFormat="false" ht="15.75" hidden="false" customHeight="false" outlineLevel="0" collapsed="false">
      <c r="F872" s="126"/>
    </row>
    <row r="873" customFormat="false" ht="15.75" hidden="false" customHeight="false" outlineLevel="0" collapsed="false">
      <c r="F873" s="126"/>
    </row>
    <row r="874" customFormat="false" ht="15.75" hidden="false" customHeight="false" outlineLevel="0" collapsed="false">
      <c r="F874" s="126"/>
    </row>
    <row r="875" customFormat="false" ht="15.75" hidden="false" customHeight="false" outlineLevel="0" collapsed="false">
      <c r="F875" s="126"/>
    </row>
    <row r="876" customFormat="false" ht="15.75" hidden="false" customHeight="false" outlineLevel="0" collapsed="false">
      <c r="F876" s="126"/>
    </row>
    <row r="877" customFormat="false" ht="15.75" hidden="false" customHeight="false" outlineLevel="0" collapsed="false">
      <c r="F877" s="126"/>
    </row>
    <row r="878" customFormat="false" ht="15.75" hidden="false" customHeight="false" outlineLevel="0" collapsed="false">
      <c r="F878" s="126"/>
    </row>
    <row r="879" customFormat="false" ht="15.75" hidden="false" customHeight="false" outlineLevel="0" collapsed="false">
      <c r="F879" s="126"/>
    </row>
    <row r="880" customFormat="false" ht="15.75" hidden="false" customHeight="false" outlineLevel="0" collapsed="false">
      <c r="F880" s="126"/>
    </row>
    <row r="881" customFormat="false" ht="15.75" hidden="false" customHeight="false" outlineLevel="0" collapsed="false">
      <c r="F881" s="126"/>
    </row>
    <row r="882" customFormat="false" ht="15.75" hidden="false" customHeight="false" outlineLevel="0" collapsed="false">
      <c r="F882" s="126"/>
    </row>
    <row r="883" customFormat="false" ht="15.75" hidden="false" customHeight="false" outlineLevel="0" collapsed="false">
      <c r="F883" s="126"/>
    </row>
    <row r="884" customFormat="false" ht="15.75" hidden="false" customHeight="false" outlineLevel="0" collapsed="false">
      <c r="F884" s="126"/>
    </row>
    <row r="885" customFormat="false" ht="15.75" hidden="false" customHeight="false" outlineLevel="0" collapsed="false">
      <c r="F885" s="126"/>
    </row>
    <row r="886" customFormat="false" ht="15.75" hidden="false" customHeight="false" outlineLevel="0" collapsed="false">
      <c r="F886" s="126"/>
    </row>
    <row r="887" customFormat="false" ht="15.75" hidden="false" customHeight="false" outlineLevel="0" collapsed="false">
      <c r="F887" s="126"/>
    </row>
    <row r="888" customFormat="false" ht="15.75" hidden="false" customHeight="false" outlineLevel="0" collapsed="false">
      <c r="F888" s="126"/>
    </row>
    <row r="889" customFormat="false" ht="15.75" hidden="false" customHeight="false" outlineLevel="0" collapsed="false">
      <c r="F889" s="126"/>
    </row>
    <row r="890" customFormat="false" ht="15.75" hidden="false" customHeight="false" outlineLevel="0" collapsed="false">
      <c r="F890" s="126"/>
    </row>
    <row r="891" customFormat="false" ht="15.75" hidden="false" customHeight="false" outlineLevel="0" collapsed="false">
      <c r="F891" s="126"/>
    </row>
    <row r="892" customFormat="false" ht="15.75" hidden="false" customHeight="false" outlineLevel="0" collapsed="false">
      <c r="F892" s="126"/>
    </row>
    <row r="893" customFormat="false" ht="15.75" hidden="false" customHeight="false" outlineLevel="0" collapsed="false">
      <c r="F893" s="126"/>
    </row>
    <row r="894" customFormat="false" ht="15.75" hidden="false" customHeight="false" outlineLevel="0" collapsed="false">
      <c r="F894" s="126"/>
    </row>
    <row r="895" customFormat="false" ht="15.75" hidden="false" customHeight="false" outlineLevel="0" collapsed="false">
      <c r="F895" s="126"/>
    </row>
    <row r="896" customFormat="false" ht="15.75" hidden="false" customHeight="false" outlineLevel="0" collapsed="false">
      <c r="F896" s="126"/>
    </row>
    <row r="897" customFormat="false" ht="15.75" hidden="false" customHeight="false" outlineLevel="0" collapsed="false">
      <c r="F897" s="126"/>
    </row>
    <row r="898" customFormat="false" ht="15.75" hidden="false" customHeight="false" outlineLevel="0" collapsed="false">
      <c r="F898" s="126"/>
    </row>
    <row r="899" customFormat="false" ht="15.75" hidden="false" customHeight="false" outlineLevel="0" collapsed="false">
      <c r="F899" s="126"/>
    </row>
    <row r="900" customFormat="false" ht="15.75" hidden="false" customHeight="false" outlineLevel="0" collapsed="false">
      <c r="F900" s="126"/>
    </row>
    <row r="901" customFormat="false" ht="15.75" hidden="false" customHeight="false" outlineLevel="0" collapsed="false">
      <c r="F901" s="126"/>
    </row>
    <row r="902" customFormat="false" ht="15.75" hidden="false" customHeight="false" outlineLevel="0" collapsed="false">
      <c r="F902" s="126"/>
    </row>
    <row r="903" customFormat="false" ht="15.75" hidden="false" customHeight="false" outlineLevel="0" collapsed="false">
      <c r="F903" s="126"/>
    </row>
    <row r="904" customFormat="false" ht="15.75" hidden="false" customHeight="false" outlineLevel="0" collapsed="false">
      <c r="F904" s="126"/>
    </row>
    <row r="905" customFormat="false" ht="15.75" hidden="false" customHeight="false" outlineLevel="0" collapsed="false">
      <c r="F905" s="126"/>
    </row>
    <row r="906" customFormat="false" ht="15.75" hidden="false" customHeight="false" outlineLevel="0" collapsed="false">
      <c r="F906" s="126"/>
    </row>
    <row r="907" customFormat="false" ht="15.75" hidden="false" customHeight="false" outlineLevel="0" collapsed="false">
      <c r="F907" s="126"/>
    </row>
    <row r="908" customFormat="false" ht="15.75" hidden="false" customHeight="false" outlineLevel="0" collapsed="false">
      <c r="F908" s="126"/>
    </row>
    <row r="909" customFormat="false" ht="15.75" hidden="false" customHeight="false" outlineLevel="0" collapsed="false">
      <c r="F909" s="126"/>
    </row>
    <row r="910" customFormat="false" ht="15.75" hidden="false" customHeight="false" outlineLevel="0" collapsed="false">
      <c r="F910" s="126"/>
    </row>
    <row r="911" customFormat="false" ht="15.75" hidden="false" customHeight="false" outlineLevel="0" collapsed="false">
      <c r="F911" s="126"/>
    </row>
    <row r="912" customFormat="false" ht="15.75" hidden="false" customHeight="false" outlineLevel="0" collapsed="false">
      <c r="F912" s="126"/>
    </row>
    <row r="913" customFormat="false" ht="15.75" hidden="false" customHeight="false" outlineLevel="0" collapsed="false">
      <c r="F913" s="126"/>
    </row>
    <row r="914" customFormat="false" ht="15.75" hidden="false" customHeight="false" outlineLevel="0" collapsed="false">
      <c r="F914" s="126"/>
    </row>
    <row r="915" customFormat="false" ht="15.75" hidden="false" customHeight="false" outlineLevel="0" collapsed="false">
      <c r="F915" s="126"/>
    </row>
    <row r="916" customFormat="false" ht="15.75" hidden="false" customHeight="false" outlineLevel="0" collapsed="false">
      <c r="F916" s="126"/>
    </row>
    <row r="917" customFormat="false" ht="15.75" hidden="false" customHeight="false" outlineLevel="0" collapsed="false">
      <c r="F917" s="126"/>
    </row>
    <row r="918" customFormat="false" ht="15.75" hidden="false" customHeight="false" outlineLevel="0" collapsed="false">
      <c r="F918" s="126"/>
    </row>
    <row r="919" customFormat="false" ht="15.75" hidden="false" customHeight="false" outlineLevel="0" collapsed="false">
      <c r="F919" s="126"/>
    </row>
    <row r="920" customFormat="false" ht="15.75" hidden="false" customHeight="false" outlineLevel="0" collapsed="false">
      <c r="F920" s="126"/>
    </row>
    <row r="921" customFormat="false" ht="15.75" hidden="false" customHeight="false" outlineLevel="0" collapsed="false">
      <c r="F921" s="126"/>
    </row>
    <row r="922" customFormat="false" ht="15.75" hidden="false" customHeight="false" outlineLevel="0" collapsed="false">
      <c r="F922" s="126"/>
    </row>
    <row r="923" customFormat="false" ht="15.75" hidden="false" customHeight="false" outlineLevel="0" collapsed="false">
      <c r="F923" s="126"/>
    </row>
    <row r="924" customFormat="false" ht="15.75" hidden="false" customHeight="false" outlineLevel="0" collapsed="false">
      <c r="F924" s="126"/>
    </row>
    <row r="925" customFormat="false" ht="15.75" hidden="false" customHeight="false" outlineLevel="0" collapsed="false">
      <c r="F925" s="126"/>
    </row>
    <row r="926" customFormat="false" ht="15.75" hidden="false" customHeight="false" outlineLevel="0" collapsed="false">
      <c r="F926" s="126"/>
    </row>
    <row r="927" customFormat="false" ht="15.75" hidden="false" customHeight="false" outlineLevel="0" collapsed="false">
      <c r="F927" s="126"/>
    </row>
    <row r="928" customFormat="false" ht="15.75" hidden="false" customHeight="false" outlineLevel="0" collapsed="false">
      <c r="F928" s="126"/>
    </row>
    <row r="929" customFormat="false" ht="15.75" hidden="false" customHeight="false" outlineLevel="0" collapsed="false">
      <c r="F929" s="126"/>
    </row>
    <row r="930" customFormat="false" ht="15.75" hidden="false" customHeight="false" outlineLevel="0" collapsed="false">
      <c r="F930" s="126"/>
    </row>
    <row r="931" customFormat="false" ht="15.75" hidden="false" customHeight="false" outlineLevel="0" collapsed="false">
      <c r="F931" s="126"/>
    </row>
    <row r="932" customFormat="false" ht="15.75" hidden="false" customHeight="false" outlineLevel="0" collapsed="false">
      <c r="F932" s="126"/>
    </row>
    <row r="933" customFormat="false" ht="15.75" hidden="false" customHeight="false" outlineLevel="0" collapsed="false">
      <c r="F933" s="126"/>
    </row>
    <row r="934" customFormat="false" ht="15.75" hidden="false" customHeight="false" outlineLevel="0" collapsed="false">
      <c r="F934" s="126"/>
    </row>
    <row r="935" customFormat="false" ht="15.75" hidden="false" customHeight="false" outlineLevel="0" collapsed="false">
      <c r="F935" s="126"/>
    </row>
    <row r="936" customFormat="false" ht="15.75" hidden="false" customHeight="false" outlineLevel="0" collapsed="false">
      <c r="F936" s="126"/>
    </row>
    <row r="937" customFormat="false" ht="15.75" hidden="false" customHeight="false" outlineLevel="0" collapsed="false">
      <c r="F937" s="126"/>
    </row>
    <row r="938" customFormat="false" ht="15.75" hidden="false" customHeight="false" outlineLevel="0" collapsed="false">
      <c r="F938" s="126"/>
    </row>
    <row r="939" customFormat="false" ht="15.75" hidden="false" customHeight="false" outlineLevel="0" collapsed="false">
      <c r="F939" s="126"/>
    </row>
    <row r="940" customFormat="false" ht="15.75" hidden="false" customHeight="false" outlineLevel="0" collapsed="false">
      <c r="F940" s="126"/>
    </row>
    <row r="941" customFormat="false" ht="15.75" hidden="false" customHeight="false" outlineLevel="0" collapsed="false">
      <c r="F941" s="126"/>
    </row>
    <row r="942" customFormat="false" ht="15.75" hidden="false" customHeight="false" outlineLevel="0" collapsed="false">
      <c r="F942" s="126"/>
    </row>
    <row r="943" customFormat="false" ht="15.75" hidden="false" customHeight="false" outlineLevel="0" collapsed="false">
      <c r="F943" s="126"/>
    </row>
    <row r="944" customFormat="false" ht="15.75" hidden="false" customHeight="false" outlineLevel="0" collapsed="false">
      <c r="F944" s="126"/>
    </row>
    <row r="945" customFormat="false" ht="15.75" hidden="false" customHeight="false" outlineLevel="0" collapsed="false">
      <c r="F945" s="126"/>
    </row>
    <row r="946" customFormat="false" ht="15.75" hidden="false" customHeight="false" outlineLevel="0" collapsed="false">
      <c r="F946" s="126"/>
    </row>
    <row r="947" customFormat="false" ht="15.75" hidden="false" customHeight="false" outlineLevel="0" collapsed="false">
      <c r="F947" s="126"/>
    </row>
    <row r="948" customFormat="false" ht="15.75" hidden="false" customHeight="false" outlineLevel="0" collapsed="false">
      <c r="F948" s="126"/>
    </row>
    <row r="949" customFormat="false" ht="15.75" hidden="false" customHeight="false" outlineLevel="0" collapsed="false">
      <c r="F949" s="126"/>
    </row>
    <row r="950" customFormat="false" ht="15.75" hidden="false" customHeight="false" outlineLevel="0" collapsed="false">
      <c r="F950" s="126"/>
    </row>
    <row r="951" customFormat="false" ht="15.75" hidden="false" customHeight="false" outlineLevel="0" collapsed="false">
      <c r="F951" s="126"/>
    </row>
    <row r="952" customFormat="false" ht="15.75" hidden="false" customHeight="false" outlineLevel="0" collapsed="false">
      <c r="F952" s="126"/>
    </row>
    <row r="953" customFormat="false" ht="15.75" hidden="false" customHeight="false" outlineLevel="0" collapsed="false">
      <c r="F953" s="126"/>
    </row>
    <row r="954" customFormat="false" ht="15.75" hidden="false" customHeight="false" outlineLevel="0" collapsed="false">
      <c r="F954" s="126"/>
    </row>
    <row r="955" customFormat="false" ht="15.75" hidden="false" customHeight="false" outlineLevel="0" collapsed="false">
      <c r="F955" s="126"/>
    </row>
    <row r="956" customFormat="false" ht="15.75" hidden="false" customHeight="false" outlineLevel="0" collapsed="false">
      <c r="F956" s="126"/>
    </row>
    <row r="957" customFormat="false" ht="15.75" hidden="false" customHeight="false" outlineLevel="0" collapsed="false">
      <c r="F957" s="126"/>
    </row>
    <row r="958" customFormat="false" ht="15.75" hidden="false" customHeight="false" outlineLevel="0" collapsed="false">
      <c r="F958" s="126"/>
    </row>
    <row r="959" customFormat="false" ht="15.75" hidden="false" customHeight="false" outlineLevel="0" collapsed="false">
      <c r="F959" s="126"/>
    </row>
    <row r="960" customFormat="false" ht="15.75" hidden="false" customHeight="false" outlineLevel="0" collapsed="false">
      <c r="F960" s="126"/>
    </row>
    <row r="961" customFormat="false" ht="15.75" hidden="false" customHeight="false" outlineLevel="0" collapsed="false">
      <c r="F961" s="126"/>
    </row>
    <row r="962" customFormat="false" ht="15.75" hidden="false" customHeight="false" outlineLevel="0" collapsed="false">
      <c r="F962" s="126"/>
    </row>
    <row r="963" customFormat="false" ht="15.75" hidden="false" customHeight="false" outlineLevel="0" collapsed="false">
      <c r="F963" s="126"/>
    </row>
    <row r="964" customFormat="false" ht="15.75" hidden="false" customHeight="false" outlineLevel="0" collapsed="false">
      <c r="F964" s="126"/>
    </row>
    <row r="965" customFormat="false" ht="15.75" hidden="false" customHeight="false" outlineLevel="0" collapsed="false">
      <c r="F965" s="126"/>
    </row>
    <row r="966" customFormat="false" ht="15.75" hidden="false" customHeight="false" outlineLevel="0" collapsed="false">
      <c r="F966" s="126"/>
    </row>
    <row r="967" customFormat="false" ht="15.75" hidden="false" customHeight="false" outlineLevel="0" collapsed="false">
      <c r="F967" s="126"/>
    </row>
    <row r="968" customFormat="false" ht="15.75" hidden="false" customHeight="false" outlineLevel="0" collapsed="false">
      <c r="F968" s="126"/>
    </row>
    <row r="969" customFormat="false" ht="15.75" hidden="false" customHeight="false" outlineLevel="0" collapsed="false">
      <c r="F969" s="126"/>
    </row>
    <row r="970" customFormat="false" ht="15.75" hidden="false" customHeight="false" outlineLevel="0" collapsed="false">
      <c r="F970" s="126"/>
    </row>
    <row r="971" customFormat="false" ht="15.75" hidden="false" customHeight="false" outlineLevel="0" collapsed="false">
      <c r="F971" s="126"/>
    </row>
    <row r="972" customFormat="false" ht="15.75" hidden="false" customHeight="false" outlineLevel="0" collapsed="false">
      <c r="F972" s="126"/>
    </row>
    <row r="973" customFormat="false" ht="15.75" hidden="false" customHeight="false" outlineLevel="0" collapsed="false">
      <c r="F973" s="126"/>
    </row>
    <row r="974" customFormat="false" ht="15.75" hidden="false" customHeight="false" outlineLevel="0" collapsed="false">
      <c r="F974" s="126"/>
    </row>
    <row r="975" customFormat="false" ht="15.75" hidden="false" customHeight="false" outlineLevel="0" collapsed="false">
      <c r="F975" s="126"/>
    </row>
    <row r="976" customFormat="false" ht="15.75" hidden="false" customHeight="false" outlineLevel="0" collapsed="false">
      <c r="F976" s="126"/>
    </row>
    <row r="977" customFormat="false" ht="15.75" hidden="false" customHeight="false" outlineLevel="0" collapsed="false">
      <c r="F977" s="126"/>
    </row>
    <row r="978" customFormat="false" ht="15.75" hidden="false" customHeight="false" outlineLevel="0" collapsed="false">
      <c r="F978" s="126"/>
    </row>
    <row r="979" customFormat="false" ht="15.75" hidden="false" customHeight="false" outlineLevel="0" collapsed="false">
      <c r="F979" s="126"/>
    </row>
    <row r="980" customFormat="false" ht="15.75" hidden="false" customHeight="false" outlineLevel="0" collapsed="false">
      <c r="F980" s="126"/>
    </row>
    <row r="981" customFormat="false" ht="15.75" hidden="false" customHeight="false" outlineLevel="0" collapsed="false">
      <c r="F981" s="126"/>
    </row>
    <row r="982" customFormat="false" ht="15.75" hidden="false" customHeight="false" outlineLevel="0" collapsed="false">
      <c r="F982" s="126"/>
    </row>
    <row r="983" customFormat="false" ht="15.75" hidden="false" customHeight="false" outlineLevel="0" collapsed="false">
      <c r="F983" s="126"/>
    </row>
    <row r="984" customFormat="false" ht="15.75" hidden="false" customHeight="false" outlineLevel="0" collapsed="false">
      <c r="F984" s="126"/>
    </row>
    <row r="985" customFormat="false" ht="15.75" hidden="false" customHeight="false" outlineLevel="0" collapsed="false">
      <c r="F985" s="126"/>
    </row>
    <row r="986" customFormat="false" ht="15.75" hidden="false" customHeight="false" outlineLevel="0" collapsed="false">
      <c r="F986" s="126"/>
    </row>
    <row r="987" customFormat="false" ht="15.75" hidden="false" customHeight="false" outlineLevel="0" collapsed="false">
      <c r="F987" s="126"/>
    </row>
    <row r="988" customFormat="false" ht="15.75" hidden="false" customHeight="false" outlineLevel="0" collapsed="false">
      <c r="F988" s="126"/>
    </row>
    <row r="989" customFormat="false" ht="15.75" hidden="false" customHeight="false" outlineLevel="0" collapsed="false">
      <c r="F989" s="126"/>
    </row>
    <row r="990" customFormat="false" ht="15.75" hidden="false" customHeight="false" outlineLevel="0" collapsed="false">
      <c r="F990" s="126"/>
    </row>
    <row r="991" customFormat="false" ht="15.75" hidden="false" customHeight="false" outlineLevel="0" collapsed="false">
      <c r="F991" s="126"/>
    </row>
    <row r="992" customFormat="false" ht="15.75" hidden="false" customHeight="false" outlineLevel="0" collapsed="false">
      <c r="F992" s="126"/>
    </row>
    <row r="993" customFormat="false" ht="15.75" hidden="false" customHeight="false" outlineLevel="0" collapsed="false">
      <c r="F993" s="126"/>
    </row>
    <row r="994" customFormat="false" ht="15.75" hidden="false" customHeight="false" outlineLevel="0" collapsed="false">
      <c r="F994" s="126"/>
    </row>
    <row r="995" customFormat="false" ht="15.75" hidden="false" customHeight="false" outlineLevel="0" collapsed="false">
      <c r="F995" s="126"/>
    </row>
    <row r="996" customFormat="false" ht="15.75" hidden="false" customHeight="false" outlineLevel="0" collapsed="false">
      <c r="F996" s="126"/>
    </row>
    <row r="997" customFormat="false" ht="15.75" hidden="false" customHeight="false" outlineLevel="0" collapsed="false">
      <c r="F997" s="126"/>
    </row>
    <row r="998" customFormat="false" ht="15.75" hidden="false" customHeight="false" outlineLevel="0" collapsed="false">
      <c r="F998" s="126"/>
    </row>
    <row r="999" customFormat="false" ht="15.75" hidden="false" customHeight="false" outlineLevel="0" collapsed="false">
      <c r="F999" s="126"/>
    </row>
    <row r="1000" customFormat="false" ht="15.75" hidden="false" customHeight="false" outlineLevel="0" collapsed="false">
      <c r="F1000" s="126"/>
    </row>
  </sheetData>
  <mergeCells count="1">
    <mergeCell ref="A5:F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16.29"/>
    <col collapsed="false" customWidth="true" hidden="false" outlineLevel="0" max="3" min="3" style="0" width="16.43"/>
    <col collapsed="false" customWidth="true" hidden="false" outlineLevel="0" max="4" min="4" style="0" width="15.14"/>
    <col collapsed="false" customWidth="true" hidden="false" outlineLevel="0" max="5" min="5" style="0" width="13.43"/>
    <col collapsed="false" customWidth="true" hidden="false" outlineLevel="0" max="6" min="6" style="0" width="31.43"/>
    <col collapsed="false" customWidth="true" hidden="false" outlineLevel="0" max="7" min="7" style="0" width="30.7"/>
  </cols>
  <sheetData>
    <row r="1" customFormat="false" ht="15.75" hidden="false" customHeight="false" outlineLevel="0" collapsed="false">
      <c r="A1" s="128" t="s">
        <v>190</v>
      </c>
      <c r="B1" s="128" t="s">
        <v>192</v>
      </c>
      <c r="C1" s="128" t="s">
        <v>193</v>
      </c>
      <c r="D1" s="128" t="s">
        <v>189</v>
      </c>
      <c r="E1" s="139" t="s">
        <v>203</v>
      </c>
      <c r="F1" s="128" t="s">
        <v>194</v>
      </c>
      <c r="G1" s="139" t="s">
        <v>204</v>
      </c>
    </row>
    <row r="2" customFormat="false" ht="15.75" hidden="false" customHeight="false" outlineLevel="0" collapsed="false">
      <c r="A2" s="128" t="s">
        <v>197</v>
      </c>
      <c r="B2" s="128" t="s">
        <v>198</v>
      </c>
      <c r="C2" s="127" t="n">
        <f aca="false">VLOOKUP(A2,'Custo Catálogo Serviço'!A:G,4,FALSE())</f>
        <v>100</v>
      </c>
      <c r="D2" s="140" t="str">
        <f aca="false">IFERROR(ifs(B2="ALTA",'RESUMO + FATOR AJUSTE'!$G$3,B2="MÉDIA",'RESUMO + FATOR AJUSTE'!$G$4),"")</f>
        <v/>
      </c>
      <c r="E2" s="134" t="e">
        <f aca="false">C2*D2</f>
        <v>#VALUE!</v>
      </c>
      <c r="F2" s="127" t="n">
        <f aca="false">VLOOKUP(A2,'Custo Catálogo Serviço'!A:G,5,FALSE())</f>
        <v>12</v>
      </c>
      <c r="G2" s="141" t="e">
        <f aca="false">E2*F2</f>
        <v>#VALUE!</v>
      </c>
    </row>
    <row r="3" customFormat="false" ht="15.75" hidden="false" customHeight="false" outlineLevel="0" collapsed="false">
      <c r="A3" s="128" t="s">
        <v>199</v>
      </c>
      <c r="B3" s="128" t="s">
        <v>200</v>
      </c>
      <c r="C3" s="127" t="n">
        <f aca="false">VLOOKUP(A3,'Custo Catálogo Serviço'!A:G,4,FALSE())</f>
        <v>200</v>
      </c>
      <c r="D3" s="140" t="str">
        <f aca="false">IFERROR(ifs(B3="ALTA",'RESUMO + FATOR AJUSTE'!$G$3,B3="MÉDIA",'RESUMO + FATOR AJUSTE'!$G$4),"")</f>
        <v/>
      </c>
      <c r="E3" s="134" t="e">
        <f aca="false">C3*D3</f>
        <v>#VALUE!</v>
      </c>
      <c r="F3" s="127" t="n">
        <f aca="false">VLOOKUP(A3,'Custo Catálogo Serviço'!A:G,5,FALSE())</f>
        <v>12</v>
      </c>
      <c r="G3" s="141" t="e">
        <f aca="false">E3*F3</f>
        <v>#VALUE!</v>
      </c>
    </row>
    <row r="4" customFormat="false" ht="15.75" hidden="false" customHeight="false" outlineLevel="0" collapsed="false">
      <c r="A4" s="128" t="s">
        <v>201</v>
      </c>
      <c r="B4" s="127"/>
      <c r="C4" s="127" t="n">
        <f aca="false">VLOOKUP(A4,'Custo Catálogo Serviço'!A:G,4,FALSE())</f>
        <v>0</v>
      </c>
      <c r="D4" s="140" t="str">
        <f aca="false">IFERROR(ifs(B4="ALTA",'RESUMO + FATOR AJUSTE'!$G$3,B4="MÉDIA",'RESUMO + FATOR AJUSTE'!$G$4),"")</f>
        <v/>
      </c>
      <c r="E4" s="134" t="e">
        <f aca="false">C4*D4</f>
        <v>#VALUE!</v>
      </c>
      <c r="F4" s="127" t="n">
        <f aca="false">VLOOKUP(A4,'Custo Catálogo Serviço'!A:G,5,FALSE())</f>
        <v>0</v>
      </c>
      <c r="G4" s="141" t="e">
        <f aca="false">E4*F4</f>
        <v>#VALUE!</v>
      </c>
    </row>
    <row r="5" customFormat="false" ht="15.75" hidden="false" customHeight="false" outlineLevel="0" collapsed="false">
      <c r="E5" s="142"/>
      <c r="G5" s="141" t="e">
        <f aca="false">SUM(G2:G4)</f>
        <v>#VALUE!</v>
      </c>
    </row>
    <row r="6" customFormat="false" ht="15.75" hidden="false" customHeight="false" outlineLevel="0" collapsed="false">
      <c r="E6" s="142"/>
      <c r="G6" s="142"/>
    </row>
    <row r="7" customFormat="false" ht="15.75" hidden="false" customHeight="false" outlineLevel="0" collapsed="false">
      <c r="E7" s="142"/>
      <c r="G7" s="142"/>
    </row>
    <row r="8" customFormat="false" ht="15.75" hidden="false" customHeight="false" outlineLevel="0" collapsed="false">
      <c r="E8" s="142"/>
      <c r="G8" s="142"/>
    </row>
    <row r="9" customFormat="false" ht="15.75" hidden="false" customHeight="false" outlineLevel="0" collapsed="false">
      <c r="E9" s="142"/>
      <c r="G9" s="142"/>
    </row>
    <row r="10" customFormat="false" ht="15.75" hidden="false" customHeight="false" outlineLevel="0" collapsed="false">
      <c r="E10" s="142"/>
      <c r="G10" s="142"/>
    </row>
    <row r="11" customFormat="false" ht="15.75" hidden="false" customHeight="false" outlineLevel="0" collapsed="false">
      <c r="E11" s="142"/>
      <c r="G11" s="142"/>
    </row>
    <row r="12" customFormat="false" ht="15.75" hidden="false" customHeight="false" outlineLevel="0" collapsed="false">
      <c r="E12" s="142"/>
      <c r="G12" s="142"/>
    </row>
    <row r="13" customFormat="false" ht="15.75" hidden="false" customHeight="false" outlineLevel="0" collapsed="false">
      <c r="E13" s="142"/>
      <c r="G13" s="142"/>
    </row>
    <row r="14" customFormat="false" ht="15.75" hidden="false" customHeight="false" outlineLevel="0" collapsed="false">
      <c r="E14" s="142"/>
      <c r="G14" s="142"/>
    </row>
    <row r="15" customFormat="false" ht="15.75" hidden="false" customHeight="false" outlineLevel="0" collapsed="false">
      <c r="E15" s="142"/>
      <c r="G15" s="142"/>
    </row>
    <row r="16" customFormat="false" ht="15.75" hidden="false" customHeight="false" outlineLevel="0" collapsed="false">
      <c r="E16" s="142"/>
      <c r="G16" s="142"/>
    </row>
    <row r="17" customFormat="false" ht="15.75" hidden="false" customHeight="false" outlineLevel="0" collapsed="false">
      <c r="E17" s="142"/>
      <c r="G17" s="142"/>
    </row>
    <row r="18" customFormat="false" ht="15.75" hidden="false" customHeight="false" outlineLevel="0" collapsed="false">
      <c r="E18" s="142"/>
      <c r="G18" s="142"/>
    </row>
    <row r="19" customFormat="false" ht="15.75" hidden="false" customHeight="false" outlineLevel="0" collapsed="false">
      <c r="E19" s="142"/>
      <c r="G19" s="142"/>
    </row>
    <row r="20" customFormat="false" ht="15.75" hidden="false" customHeight="false" outlineLevel="0" collapsed="false">
      <c r="E20" s="142"/>
      <c r="G20" s="142"/>
    </row>
    <row r="21" customFormat="false" ht="15.75" hidden="false" customHeight="false" outlineLevel="0" collapsed="false">
      <c r="E21" s="142"/>
      <c r="G21" s="142"/>
    </row>
    <row r="22" customFormat="false" ht="15.75" hidden="false" customHeight="false" outlineLevel="0" collapsed="false">
      <c r="E22" s="142"/>
      <c r="G22" s="142"/>
    </row>
    <row r="23" customFormat="false" ht="15.75" hidden="false" customHeight="false" outlineLevel="0" collapsed="false">
      <c r="E23" s="142"/>
      <c r="G23" s="142"/>
    </row>
    <row r="24" customFormat="false" ht="15.75" hidden="false" customHeight="false" outlineLevel="0" collapsed="false">
      <c r="E24" s="142"/>
      <c r="G24" s="142"/>
    </row>
    <row r="25" customFormat="false" ht="15.75" hidden="false" customHeight="false" outlineLevel="0" collapsed="false">
      <c r="E25" s="142"/>
      <c r="G25" s="142"/>
    </row>
    <row r="26" customFormat="false" ht="15.75" hidden="false" customHeight="false" outlineLevel="0" collapsed="false">
      <c r="E26" s="142"/>
      <c r="G26" s="142"/>
    </row>
    <row r="27" customFormat="false" ht="15.75" hidden="false" customHeight="false" outlineLevel="0" collapsed="false">
      <c r="E27" s="142"/>
      <c r="G27" s="142"/>
    </row>
    <row r="28" customFormat="false" ht="15.75" hidden="false" customHeight="false" outlineLevel="0" collapsed="false">
      <c r="E28" s="142"/>
      <c r="G28" s="142"/>
    </row>
    <row r="29" customFormat="false" ht="15.75" hidden="false" customHeight="false" outlineLevel="0" collapsed="false">
      <c r="E29" s="142"/>
      <c r="G29" s="142"/>
    </row>
    <row r="30" customFormat="false" ht="15.75" hidden="false" customHeight="false" outlineLevel="0" collapsed="false">
      <c r="E30" s="142"/>
      <c r="G30" s="142"/>
    </row>
    <row r="31" customFormat="false" ht="15.75" hidden="false" customHeight="false" outlineLevel="0" collapsed="false">
      <c r="E31" s="142"/>
      <c r="G31" s="142"/>
    </row>
    <row r="32" customFormat="false" ht="15.75" hidden="false" customHeight="false" outlineLevel="0" collapsed="false">
      <c r="E32" s="142"/>
      <c r="G32" s="142"/>
    </row>
    <row r="33" customFormat="false" ht="15.75" hidden="false" customHeight="false" outlineLevel="0" collapsed="false">
      <c r="E33" s="142"/>
      <c r="G33" s="142"/>
    </row>
    <row r="34" customFormat="false" ht="15.75" hidden="false" customHeight="false" outlineLevel="0" collapsed="false">
      <c r="E34" s="142"/>
      <c r="G34" s="142"/>
    </row>
    <row r="35" customFormat="false" ht="15.75" hidden="false" customHeight="false" outlineLevel="0" collapsed="false">
      <c r="E35" s="142"/>
      <c r="G35" s="142"/>
    </row>
    <row r="36" customFormat="false" ht="15.75" hidden="false" customHeight="false" outlineLevel="0" collapsed="false">
      <c r="E36" s="142"/>
      <c r="G36" s="142"/>
    </row>
    <row r="37" customFormat="false" ht="15.75" hidden="false" customHeight="false" outlineLevel="0" collapsed="false">
      <c r="E37" s="142"/>
      <c r="G37" s="142"/>
    </row>
    <row r="38" customFormat="false" ht="15.75" hidden="false" customHeight="false" outlineLevel="0" collapsed="false">
      <c r="E38" s="142"/>
      <c r="G38" s="142"/>
    </row>
    <row r="39" customFormat="false" ht="15.75" hidden="false" customHeight="false" outlineLevel="0" collapsed="false">
      <c r="E39" s="142"/>
      <c r="G39" s="142"/>
    </row>
    <row r="40" customFormat="false" ht="15.75" hidden="false" customHeight="false" outlineLevel="0" collapsed="false">
      <c r="E40" s="142"/>
      <c r="G40" s="142"/>
    </row>
    <row r="41" customFormat="false" ht="15.75" hidden="false" customHeight="false" outlineLevel="0" collapsed="false">
      <c r="E41" s="142"/>
      <c r="G41" s="142"/>
    </row>
    <row r="42" customFormat="false" ht="15.75" hidden="false" customHeight="false" outlineLevel="0" collapsed="false">
      <c r="E42" s="142"/>
      <c r="G42" s="142"/>
    </row>
    <row r="43" customFormat="false" ht="15.75" hidden="false" customHeight="false" outlineLevel="0" collapsed="false">
      <c r="E43" s="142"/>
      <c r="G43" s="142"/>
    </row>
    <row r="44" customFormat="false" ht="15.75" hidden="false" customHeight="false" outlineLevel="0" collapsed="false">
      <c r="E44" s="142"/>
      <c r="G44" s="142"/>
    </row>
    <row r="45" customFormat="false" ht="15.75" hidden="false" customHeight="false" outlineLevel="0" collapsed="false">
      <c r="E45" s="142"/>
      <c r="G45" s="142"/>
    </row>
    <row r="46" customFormat="false" ht="15.75" hidden="false" customHeight="false" outlineLevel="0" collapsed="false">
      <c r="E46" s="142"/>
      <c r="G46" s="142"/>
    </row>
    <row r="47" customFormat="false" ht="15.75" hidden="false" customHeight="false" outlineLevel="0" collapsed="false">
      <c r="E47" s="142"/>
      <c r="G47" s="142"/>
    </row>
    <row r="48" customFormat="false" ht="15.75" hidden="false" customHeight="false" outlineLevel="0" collapsed="false">
      <c r="E48" s="142"/>
      <c r="G48" s="142"/>
    </row>
    <row r="49" customFormat="false" ht="15.75" hidden="false" customHeight="false" outlineLevel="0" collapsed="false">
      <c r="E49" s="142"/>
      <c r="G49" s="142"/>
    </row>
    <row r="50" customFormat="false" ht="15.75" hidden="false" customHeight="false" outlineLevel="0" collapsed="false">
      <c r="E50" s="142"/>
      <c r="G50" s="142"/>
    </row>
    <row r="51" customFormat="false" ht="15.75" hidden="false" customHeight="false" outlineLevel="0" collapsed="false">
      <c r="E51" s="142"/>
      <c r="G51" s="142"/>
    </row>
    <row r="52" customFormat="false" ht="15.75" hidden="false" customHeight="false" outlineLevel="0" collapsed="false">
      <c r="E52" s="142"/>
      <c r="G52" s="142"/>
    </row>
    <row r="53" customFormat="false" ht="15.75" hidden="false" customHeight="false" outlineLevel="0" collapsed="false">
      <c r="E53" s="142"/>
      <c r="G53" s="142"/>
    </row>
    <row r="54" customFormat="false" ht="15.75" hidden="false" customHeight="false" outlineLevel="0" collapsed="false">
      <c r="E54" s="142"/>
      <c r="G54" s="142"/>
    </row>
    <row r="55" customFormat="false" ht="15.75" hidden="false" customHeight="false" outlineLevel="0" collapsed="false">
      <c r="E55" s="142"/>
      <c r="G55" s="142"/>
    </row>
    <row r="56" customFormat="false" ht="15.75" hidden="false" customHeight="false" outlineLevel="0" collapsed="false">
      <c r="E56" s="142"/>
      <c r="G56" s="142"/>
    </row>
    <row r="57" customFormat="false" ht="15.75" hidden="false" customHeight="false" outlineLevel="0" collapsed="false">
      <c r="E57" s="142"/>
      <c r="G57" s="142"/>
    </row>
    <row r="58" customFormat="false" ht="15.75" hidden="false" customHeight="false" outlineLevel="0" collapsed="false">
      <c r="E58" s="142"/>
      <c r="G58" s="142"/>
    </row>
    <row r="59" customFormat="false" ht="15.75" hidden="false" customHeight="false" outlineLevel="0" collapsed="false">
      <c r="E59" s="142"/>
      <c r="G59" s="142"/>
    </row>
    <row r="60" customFormat="false" ht="15.75" hidden="false" customHeight="false" outlineLevel="0" collapsed="false">
      <c r="E60" s="142"/>
      <c r="G60" s="142"/>
    </row>
    <row r="61" customFormat="false" ht="15.75" hidden="false" customHeight="false" outlineLevel="0" collapsed="false">
      <c r="E61" s="142"/>
      <c r="G61" s="142"/>
    </row>
    <row r="62" customFormat="false" ht="15.75" hidden="false" customHeight="false" outlineLevel="0" collapsed="false">
      <c r="E62" s="142"/>
      <c r="G62" s="142"/>
    </row>
    <row r="63" customFormat="false" ht="15.75" hidden="false" customHeight="false" outlineLevel="0" collapsed="false">
      <c r="E63" s="142"/>
      <c r="G63" s="142"/>
    </row>
    <row r="64" customFormat="false" ht="15.75" hidden="false" customHeight="false" outlineLevel="0" collapsed="false">
      <c r="E64" s="142"/>
      <c r="G64" s="142"/>
    </row>
    <row r="65" customFormat="false" ht="15.75" hidden="false" customHeight="false" outlineLevel="0" collapsed="false">
      <c r="E65" s="142"/>
      <c r="G65" s="142"/>
    </row>
    <row r="66" customFormat="false" ht="15.75" hidden="false" customHeight="false" outlineLevel="0" collapsed="false">
      <c r="E66" s="142"/>
      <c r="G66" s="142"/>
    </row>
    <row r="67" customFormat="false" ht="15.75" hidden="false" customHeight="false" outlineLevel="0" collapsed="false">
      <c r="E67" s="142"/>
      <c r="G67" s="142"/>
    </row>
    <row r="68" customFormat="false" ht="15.75" hidden="false" customHeight="false" outlineLevel="0" collapsed="false">
      <c r="E68" s="142"/>
      <c r="G68" s="142"/>
    </row>
    <row r="69" customFormat="false" ht="15.75" hidden="false" customHeight="false" outlineLevel="0" collapsed="false">
      <c r="E69" s="142"/>
      <c r="G69" s="142"/>
    </row>
    <row r="70" customFormat="false" ht="15.75" hidden="false" customHeight="false" outlineLevel="0" collapsed="false">
      <c r="E70" s="142"/>
      <c r="G70" s="142"/>
    </row>
    <row r="71" customFormat="false" ht="15.75" hidden="false" customHeight="false" outlineLevel="0" collapsed="false">
      <c r="E71" s="142"/>
      <c r="G71" s="142"/>
    </row>
    <row r="72" customFormat="false" ht="15.75" hidden="false" customHeight="false" outlineLevel="0" collapsed="false">
      <c r="E72" s="142"/>
      <c r="G72" s="142"/>
    </row>
    <row r="73" customFormat="false" ht="15.75" hidden="false" customHeight="false" outlineLevel="0" collapsed="false">
      <c r="E73" s="142"/>
      <c r="G73" s="142"/>
    </row>
    <row r="74" customFormat="false" ht="15.75" hidden="false" customHeight="false" outlineLevel="0" collapsed="false">
      <c r="E74" s="142"/>
      <c r="G74" s="142"/>
    </row>
    <row r="75" customFormat="false" ht="15.75" hidden="false" customHeight="false" outlineLevel="0" collapsed="false">
      <c r="E75" s="142"/>
      <c r="G75" s="142"/>
    </row>
    <row r="76" customFormat="false" ht="15.75" hidden="false" customHeight="false" outlineLevel="0" collapsed="false">
      <c r="E76" s="142"/>
      <c r="G76" s="142"/>
    </row>
    <row r="77" customFormat="false" ht="15.75" hidden="false" customHeight="false" outlineLevel="0" collapsed="false">
      <c r="E77" s="142"/>
      <c r="G77" s="142"/>
    </row>
    <row r="78" customFormat="false" ht="15.75" hidden="false" customHeight="false" outlineLevel="0" collapsed="false">
      <c r="E78" s="142"/>
      <c r="G78" s="142"/>
    </row>
    <row r="79" customFormat="false" ht="15.75" hidden="false" customHeight="false" outlineLevel="0" collapsed="false">
      <c r="E79" s="142"/>
      <c r="G79" s="142"/>
    </row>
    <row r="80" customFormat="false" ht="15.75" hidden="false" customHeight="false" outlineLevel="0" collapsed="false">
      <c r="E80" s="142"/>
      <c r="G80" s="142"/>
    </row>
    <row r="81" customFormat="false" ht="15.75" hidden="false" customHeight="false" outlineLevel="0" collapsed="false">
      <c r="E81" s="142"/>
      <c r="G81" s="142"/>
    </row>
    <row r="82" customFormat="false" ht="15.75" hidden="false" customHeight="false" outlineLevel="0" collapsed="false">
      <c r="E82" s="142"/>
      <c r="G82" s="142"/>
    </row>
    <row r="83" customFormat="false" ht="15.75" hidden="false" customHeight="false" outlineLevel="0" collapsed="false">
      <c r="E83" s="142"/>
      <c r="G83" s="142"/>
    </row>
    <row r="84" customFormat="false" ht="15.75" hidden="false" customHeight="false" outlineLevel="0" collapsed="false">
      <c r="E84" s="142"/>
      <c r="G84" s="142"/>
    </row>
    <row r="85" customFormat="false" ht="15.75" hidden="false" customHeight="false" outlineLevel="0" collapsed="false">
      <c r="E85" s="142"/>
      <c r="G85" s="142"/>
    </row>
    <row r="86" customFormat="false" ht="15.75" hidden="false" customHeight="false" outlineLevel="0" collapsed="false">
      <c r="E86" s="142"/>
      <c r="G86" s="142"/>
    </row>
    <row r="87" customFormat="false" ht="15.75" hidden="false" customHeight="false" outlineLevel="0" collapsed="false">
      <c r="E87" s="142"/>
      <c r="G87" s="142"/>
    </row>
    <row r="88" customFormat="false" ht="15.75" hidden="false" customHeight="false" outlineLevel="0" collapsed="false">
      <c r="E88" s="142"/>
      <c r="G88" s="142"/>
    </row>
    <row r="89" customFormat="false" ht="15.75" hidden="false" customHeight="false" outlineLevel="0" collapsed="false">
      <c r="E89" s="142"/>
      <c r="G89" s="142"/>
    </row>
    <row r="90" customFormat="false" ht="15.75" hidden="false" customHeight="false" outlineLevel="0" collapsed="false">
      <c r="E90" s="142"/>
      <c r="G90" s="142"/>
    </row>
    <row r="91" customFormat="false" ht="15.75" hidden="false" customHeight="false" outlineLevel="0" collapsed="false">
      <c r="E91" s="142"/>
      <c r="G91" s="142"/>
    </row>
    <row r="92" customFormat="false" ht="15.75" hidden="false" customHeight="false" outlineLevel="0" collapsed="false">
      <c r="E92" s="142"/>
      <c r="G92" s="142"/>
    </row>
    <row r="93" customFormat="false" ht="15.75" hidden="false" customHeight="false" outlineLevel="0" collapsed="false">
      <c r="E93" s="142"/>
      <c r="G93" s="142"/>
    </row>
    <row r="94" customFormat="false" ht="15.75" hidden="false" customHeight="false" outlineLevel="0" collapsed="false">
      <c r="E94" s="142"/>
      <c r="G94" s="142"/>
    </row>
    <row r="95" customFormat="false" ht="15.75" hidden="false" customHeight="false" outlineLevel="0" collapsed="false">
      <c r="E95" s="142"/>
      <c r="G95" s="142"/>
    </row>
    <row r="96" customFormat="false" ht="15.75" hidden="false" customHeight="false" outlineLevel="0" collapsed="false">
      <c r="E96" s="142"/>
      <c r="G96" s="142"/>
    </row>
    <row r="97" customFormat="false" ht="15.75" hidden="false" customHeight="false" outlineLevel="0" collapsed="false">
      <c r="E97" s="142"/>
      <c r="G97" s="142"/>
    </row>
    <row r="98" customFormat="false" ht="15.75" hidden="false" customHeight="false" outlineLevel="0" collapsed="false">
      <c r="E98" s="142"/>
      <c r="G98" s="142"/>
    </row>
    <row r="99" customFormat="false" ht="15.75" hidden="false" customHeight="false" outlineLevel="0" collapsed="false">
      <c r="E99" s="142"/>
      <c r="G99" s="142"/>
    </row>
    <row r="100" customFormat="false" ht="15.75" hidden="false" customHeight="false" outlineLevel="0" collapsed="false">
      <c r="E100" s="142"/>
      <c r="G100" s="142"/>
    </row>
    <row r="101" customFormat="false" ht="15.75" hidden="false" customHeight="false" outlineLevel="0" collapsed="false">
      <c r="E101" s="142"/>
      <c r="G101" s="142"/>
    </row>
    <row r="102" customFormat="false" ht="15.75" hidden="false" customHeight="false" outlineLevel="0" collapsed="false">
      <c r="E102" s="142"/>
      <c r="G102" s="142"/>
    </row>
    <row r="103" customFormat="false" ht="15.75" hidden="false" customHeight="false" outlineLevel="0" collapsed="false">
      <c r="E103" s="142"/>
      <c r="G103" s="142"/>
    </row>
    <row r="104" customFormat="false" ht="15.75" hidden="false" customHeight="false" outlineLevel="0" collapsed="false">
      <c r="E104" s="142"/>
      <c r="G104" s="142"/>
    </row>
    <row r="105" customFormat="false" ht="15.75" hidden="false" customHeight="false" outlineLevel="0" collapsed="false">
      <c r="E105" s="142"/>
      <c r="G105" s="142"/>
    </row>
    <row r="106" customFormat="false" ht="15.75" hidden="false" customHeight="false" outlineLevel="0" collapsed="false">
      <c r="E106" s="142"/>
      <c r="G106" s="142"/>
    </row>
    <row r="107" customFormat="false" ht="15.75" hidden="false" customHeight="false" outlineLevel="0" collapsed="false">
      <c r="E107" s="142"/>
      <c r="G107" s="142"/>
    </row>
    <row r="108" customFormat="false" ht="15.75" hidden="false" customHeight="false" outlineLevel="0" collapsed="false">
      <c r="E108" s="142"/>
      <c r="G108" s="142"/>
    </row>
    <row r="109" customFormat="false" ht="15.75" hidden="false" customHeight="false" outlineLevel="0" collapsed="false">
      <c r="E109" s="142"/>
      <c r="G109" s="142"/>
    </row>
    <row r="110" customFormat="false" ht="15.75" hidden="false" customHeight="false" outlineLevel="0" collapsed="false">
      <c r="E110" s="142"/>
      <c r="G110" s="142"/>
    </row>
    <row r="111" customFormat="false" ht="15.75" hidden="false" customHeight="false" outlineLevel="0" collapsed="false">
      <c r="E111" s="142"/>
      <c r="G111" s="142"/>
    </row>
    <row r="112" customFormat="false" ht="15.75" hidden="false" customHeight="false" outlineLevel="0" collapsed="false">
      <c r="E112" s="142"/>
      <c r="G112" s="142"/>
    </row>
    <row r="113" customFormat="false" ht="15.75" hidden="false" customHeight="false" outlineLevel="0" collapsed="false">
      <c r="E113" s="142"/>
      <c r="G113" s="142"/>
    </row>
    <row r="114" customFormat="false" ht="15.75" hidden="false" customHeight="false" outlineLevel="0" collapsed="false">
      <c r="E114" s="142"/>
      <c r="G114" s="142"/>
    </row>
    <row r="115" customFormat="false" ht="15.75" hidden="false" customHeight="false" outlineLevel="0" collapsed="false">
      <c r="E115" s="142"/>
      <c r="G115" s="142"/>
    </row>
    <row r="116" customFormat="false" ht="15.75" hidden="false" customHeight="false" outlineLevel="0" collapsed="false">
      <c r="E116" s="142"/>
      <c r="G116" s="142"/>
    </row>
    <row r="117" customFormat="false" ht="15.75" hidden="false" customHeight="false" outlineLevel="0" collapsed="false">
      <c r="E117" s="142"/>
      <c r="G117" s="142"/>
    </row>
    <row r="118" customFormat="false" ht="15.75" hidden="false" customHeight="false" outlineLevel="0" collapsed="false">
      <c r="E118" s="142"/>
      <c r="G118" s="142"/>
    </row>
    <row r="119" customFormat="false" ht="15.75" hidden="false" customHeight="false" outlineLevel="0" collapsed="false">
      <c r="E119" s="142"/>
      <c r="G119" s="142"/>
    </row>
    <row r="120" customFormat="false" ht="15.75" hidden="false" customHeight="false" outlineLevel="0" collapsed="false">
      <c r="E120" s="142"/>
      <c r="G120" s="142"/>
    </row>
    <row r="121" customFormat="false" ht="15.75" hidden="false" customHeight="false" outlineLevel="0" collapsed="false">
      <c r="E121" s="142"/>
      <c r="G121" s="142"/>
    </row>
    <row r="122" customFormat="false" ht="15.75" hidden="false" customHeight="false" outlineLevel="0" collapsed="false">
      <c r="E122" s="142"/>
      <c r="G122" s="142"/>
    </row>
    <row r="123" customFormat="false" ht="15.75" hidden="false" customHeight="false" outlineLevel="0" collapsed="false">
      <c r="E123" s="142"/>
      <c r="G123" s="142"/>
    </row>
    <row r="124" customFormat="false" ht="15.75" hidden="false" customHeight="false" outlineLevel="0" collapsed="false">
      <c r="E124" s="142"/>
      <c r="G124" s="142"/>
    </row>
    <row r="125" customFormat="false" ht="15.75" hidden="false" customHeight="false" outlineLevel="0" collapsed="false">
      <c r="E125" s="142"/>
      <c r="G125" s="142"/>
    </row>
    <row r="126" customFormat="false" ht="15.75" hidden="false" customHeight="false" outlineLevel="0" collapsed="false">
      <c r="E126" s="142"/>
      <c r="G126" s="142"/>
    </row>
    <row r="127" customFormat="false" ht="15.75" hidden="false" customHeight="false" outlineLevel="0" collapsed="false">
      <c r="E127" s="142"/>
      <c r="G127" s="142"/>
    </row>
    <row r="128" customFormat="false" ht="15.75" hidden="false" customHeight="false" outlineLevel="0" collapsed="false">
      <c r="E128" s="142"/>
      <c r="G128" s="142"/>
    </row>
    <row r="129" customFormat="false" ht="15.75" hidden="false" customHeight="false" outlineLevel="0" collapsed="false">
      <c r="E129" s="142"/>
      <c r="G129" s="142"/>
    </row>
    <row r="130" customFormat="false" ht="15.75" hidden="false" customHeight="false" outlineLevel="0" collapsed="false">
      <c r="E130" s="142"/>
      <c r="G130" s="142"/>
    </row>
    <row r="131" customFormat="false" ht="15.75" hidden="false" customHeight="false" outlineLevel="0" collapsed="false">
      <c r="E131" s="142"/>
      <c r="G131" s="142"/>
    </row>
    <row r="132" customFormat="false" ht="15.75" hidden="false" customHeight="false" outlineLevel="0" collapsed="false">
      <c r="E132" s="142"/>
      <c r="G132" s="142"/>
    </row>
    <row r="133" customFormat="false" ht="15.75" hidden="false" customHeight="false" outlineLevel="0" collapsed="false">
      <c r="E133" s="142"/>
      <c r="G133" s="142"/>
    </row>
    <row r="134" customFormat="false" ht="15.75" hidden="false" customHeight="false" outlineLevel="0" collapsed="false">
      <c r="E134" s="142"/>
      <c r="G134" s="142"/>
    </row>
    <row r="135" customFormat="false" ht="15.75" hidden="false" customHeight="false" outlineLevel="0" collapsed="false">
      <c r="E135" s="142"/>
      <c r="G135" s="142"/>
    </row>
    <row r="136" customFormat="false" ht="15.75" hidden="false" customHeight="false" outlineLevel="0" collapsed="false">
      <c r="E136" s="142"/>
      <c r="G136" s="142"/>
    </row>
    <row r="137" customFormat="false" ht="15.75" hidden="false" customHeight="false" outlineLevel="0" collapsed="false">
      <c r="E137" s="142"/>
      <c r="G137" s="142"/>
    </row>
    <row r="138" customFormat="false" ht="15.75" hidden="false" customHeight="false" outlineLevel="0" collapsed="false">
      <c r="E138" s="142"/>
      <c r="G138" s="142"/>
    </row>
    <row r="139" customFormat="false" ht="15.75" hidden="false" customHeight="false" outlineLevel="0" collapsed="false">
      <c r="E139" s="142"/>
      <c r="G139" s="142"/>
    </row>
    <row r="140" customFormat="false" ht="15.75" hidden="false" customHeight="false" outlineLevel="0" collapsed="false">
      <c r="E140" s="142"/>
      <c r="G140" s="142"/>
    </row>
    <row r="141" customFormat="false" ht="15.75" hidden="false" customHeight="false" outlineLevel="0" collapsed="false">
      <c r="E141" s="142"/>
      <c r="G141" s="142"/>
    </row>
    <row r="142" customFormat="false" ht="15.75" hidden="false" customHeight="false" outlineLevel="0" collapsed="false">
      <c r="E142" s="142"/>
      <c r="G142" s="142"/>
    </row>
    <row r="143" customFormat="false" ht="15.75" hidden="false" customHeight="false" outlineLevel="0" collapsed="false">
      <c r="E143" s="142"/>
      <c r="G143" s="142"/>
    </row>
    <row r="144" customFormat="false" ht="15.75" hidden="false" customHeight="false" outlineLevel="0" collapsed="false">
      <c r="E144" s="142"/>
      <c r="G144" s="142"/>
    </row>
    <row r="145" customFormat="false" ht="15.75" hidden="false" customHeight="false" outlineLevel="0" collapsed="false">
      <c r="E145" s="142"/>
      <c r="G145" s="142"/>
    </row>
    <row r="146" customFormat="false" ht="15.75" hidden="false" customHeight="false" outlineLevel="0" collapsed="false">
      <c r="E146" s="142"/>
      <c r="G146" s="142"/>
    </row>
    <row r="147" customFormat="false" ht="15.75" hidden="false" customHeight="false" outlineLevel="0" collapsed="false">
      <c r="E147" s="142"/>
      <c r="G147" s="142"/>
    </row>
    <row r="148" customFormat="false" ht="15.75" hidden="false" customHeight="false" outlineLevel="0" collapsed="false">
      <c r="E148" s="142"/>
      <c r="G148" s="142"/>
    </row>
    <row r="149" customFormat="false" ht="15.75" hidden="false" customHeight="false" outlineLevel="0" collapsed="false">
      <c r="E149" s="142"/>
      <c r="G149" s="142"/>
    </row>
    <row r="150" customFormat="false" ht="15.75" hidden="false" customHeight="false" outlineLevel="0" collapsed="false">
      <c r="E150" s="142"/>
      <c r="G150" s="142"/>
    </row>
    <row r="151" customFormat="false" ht="15.75" hidden="false" customHeight="false" outlineLevel="0" collapsed="false">
      <c r="E151" s="142"/>
      <c r="G151" s="142"/>
    </row>
    <row r="152" customFormat="false" ht="15.75" hidden="false" customHeight="false" outlineLevel="0" collapsed="false">
      <c r="E152" s="142"/>
      <c r="G152" s="142"/>
    </row>
    <row r="153" customFormat="false" ht="15.75" hidden="false" customHeight="false" outlineLevel="0" collapsed="false">
      <c r="E153" s="142"/>
      <c r="G153" s="142"/>
    </row>
    <row r="154" customFormat="false" ht="15.75" hidden="false" customHeight="false" outlineLevel="0" collapsed="false">
      <c r="E154" s="142"/>
      <c r="G154" s="142"/>
    </row>
    <row r="155" customFormat="false" ht="15.75" hidden="false" customHeight="false" outlineLevel="0" collapsed="false">
      <c r="E155" s="142"/>
      <c r="G155" s="142"/>
    </row>
    <row r="156" customFormat="false" ht="15.75" hidden="false" customHeight="false" outlineLevel="0" collapsed="false">
      <c r="E156" s="142"/>
      <c r="G156" s="142"/>
    </row>
    <row r="157" customFormat="false" ht="15.75" hidden="false" customHeight="false" outlineLevel="0" collapsed="false">
      <c r="E157" s="142"/>
      <c r="G157" s="142"/>
    </row>
    <row r="158" customFormat="false" ht="15.75" hidden="false" customHeight="false" outlineLevel="0" collapsed="false">
      <c r="E158" s="142"/>
      <c r="G158" s="142"/>
    </row>
    <row r="159" customFormat="false" ht="15.75" hidden="false" customHeight="false" outlineLevel="0" collapsed="false">
      <c r="E159" s="142"/>
      <c r="G159" s="142"/>
    </row>
    <row r="160" customFormat="false" ht="15.75" hidden="false" customHeight="false" outlineLevel="0" collapsed="false">
      <c r="E160" s="142"/>
      <c r="G160" s="142"/>
    </row>
    <row r="161" customFormat="false" ht="15.75" hidden="false" customHeight="false" outlineLevel="0" collapsed="false">
      <c r="E161" s="142"/>
      <c r="G161" s="142"/>
    </row>
    <row r="162" customFormat="false" ht="15.75" hidden="false" customHeight="false" outlineLevel="0" collapsed="false">
      <c r="E162" s="142"/>
      <c r="G162" s="142"/>
    </row>
    <row r="163" customFormat="false" ht="15.75" hidden="false" customHeight="false" outlineLevel="0" collapsed="false">
      <c r="E163" s="142"/>
      <c r="G163" s="142"/>
    </row>
    <row r="164" customFormat="false" ht="15.75" hidden="false" customHeight="false" outlineLevel="0" collapsed="false">
      <c r="E164" s="142"/>
      <c r="G164" s="142"/>
    </row>
    <row r="165" customFormat="false" ht="15.75" hidden="false" customHeight="false" outlineLevel="0" collapsed="false">
      <c r="E165" s="142"/>
      <c r="G165" s="142"/>
    </row>
    <row r="166" customFormat="false" ht="15.75" hidden="false" customHeight="false" outlineLevel="0" collapsed="false">
      <c r="E166" s="142"/>
      <c r="G166" s="142"/>
    </row>
    <row r="167" customFormat="false" ht="15.75" hidden="false" customHeight="false" outlineLevel="0" collapsed="false">
      <c r="E167" s="142"/>
      <c r="G167" s="142"/>
    </row>
    <row r="168" customFormat="false" ht="15.75" hidden="false" customHeight="false" outlineLevel="0" collapsed="false">
      <c r="E168" s="142"/>
      <c r="G168" s="142"/>
    </row>
    <row r="169" customFormat="false" ht="15.75" hidden="false" customHeight="false" outlineLevel="0" collapsed="false">
      <c r="E169" s="142"/>
      <c r="G169" s="142"/>
    </row>
    <row r="170" customFormat="false" ht="15.75" hidden="false" customHeight="false" outlineLevel="0" collapsed="false">
      <c r="E170" s="142"/>
      <c r="G170" s="142"/>
    </row>
    <row r="171" customFormat="false" ht="15.75" hidden="false" customHeight="false" outlineLevel="0" collapsed="false">
      <c r="E171" s="142"/>
      <c r="G171" s="142"/>
    </row>
    <row r="172" customFormat="false" ht="15.75" hidden="false" customHeight="false" outlineLevel="0" collapsed="false">
      <c r="E172" s="142"/>
      <c r="G172" s="142"/>
    </row>
    <row r="173" customFormat="false" ht="15.75" hidden="false" customHeight="false" outlineLevel="0" collapsed="false">
      <c r="E173" s="142"/>
      <c r="G173" s="142"/>
    </row>
    <row r="174" customFormat="false" ht="15.75" hidden="false" customHeight="false" outlineLevel="0" collapsed="false">
      <c r="E174" s="142"/>
      <c r="G174" s="142"/>
    </row>
    <row r="175" customFormat="false" ht="15.75" hidden="false" customHeight="false" outlineLevel="0" collapsed="false">
      <c r="E175" s="142"/>
      <c r="G175" s="142"/>
    </row>
    <row r="176" customFormat="false" ht="15.75" hidden="false" customHeight="false" outlineLevel="0" collapsed="false">
      <c r="E176" s="142"/>
      <c r="G176" s="142"/>
    </row>
    <row r="177" customFormat="false" ht="15.75" hidden="false" customHeight="false" outlineLevel="0" collapsed="false">
      <c r="E177" s="142"/>
      <c r="G177" s="142"/>
    </row>
    <row r="178" customFormat="false" ht="15.75" hidden="false" customHeight="false" outlineLevel="0" collapsed="false">
      <c r="E178" s="142"/>
      <c r="G178" s="142"/>
    </row>
    <row r="179" customFormat="false" ht="15.75" hidden="false" customHeight="false" outlineLevel="0" collapsed="false">
      <c r="E179" s="142"/>
      <c r="G179" s="142"/>
    </row>
    <row r="180" customFormat="false" ht="15.75" hidden="false" customHeight="false" outlineLevel="0" collapsed="false">
      <c r="E180" s="142"/>
      <c r="G180" s="142"/>
    </row>
    <row r="181" customFormat="false" ht="15.75" hidden="false" customHeight="false" outlineLevel="0" collapsed="false">
      <c r="E181" s="142"/>
      <c r="G181" s="142"/>
    </row>
    <row r="182" customFormat="false" ht="15.75" hidden="false" customHeight="false" outlineLevel="0" collapsed="false">
      <c r="E182" s="142"/>
      <c r="G182" s="142"/>
    </row>
    <row r="183" customFormat="false" ht="15.75" hidden="false" customHeight="false" outlineLevel="0" collapsed="false">
      <c r="E183" s="142"/>
      <c r="G183" s="142"/>
    </row>
    <row r="184" customFormat="false" ht="15.75" hidden="false" customHeight="false" outlineLevel="0" collapsed="false">
      <c r="E184" s="142"/>
      <c r="G184" s="142"/>
    </row>
    <row r="185" customFormat="false" ht="15.75" hidden="false" customHeight="false" outlineLevel="0" collapsed="false">
      <c r="E185" s="142"/>
      <c r="G185" s="142"/>
    </row>
    <row r="186" customFormat="false" ht="15.75" hidden="false" customHeight="false" outlineLevel="0" collapsed="false">
      <c r="E186" s="142"/>
      <c r="G186" s="142"/>
    </row>
    <row r="187" customFormat="false" ht="15.75" hidden="false" customHeight="false" outlineLevel="0" collapsed="false">
      <c r="E187" s="142"/>
      <c r="G187" s="142"/>
    </row>
    <row r="188" customFormat="false" ht="15.75" hidden="false" customHeight="false" outlineLevel="0" collapsed="false">
      <c r="E188" s="142"/>
      <c r="G188" s="142"/>
    </row>
    <row r="189" customFormat="false" ht="15.75" hidden="false" customHeight="false" outlineLevel="0" collapsed="false">
      <c r="E189" s="142"/>
      <c r="G189" s="142"/>
    </row>
    <row r="190" customFormat="false" ht="15.75" hidden="false" customHeight="false" outlineLevel="0" collapsed="false">
      <c r="E190" s="142"/>
      <c r="G190" s="142"/>
    </row>
    <row r="191" customFormat="false" ht="15.75" hidden="false" customHeight="false" outlineLevel="0" collapsed="false">
      <c r="E191" s="142"/>
      <c r="G191" s="142"/>
    </row>
    <row r="192" customFormat="false" ht="15.75" hidden="false" customHeight="false" outlineLevel="0" collapsed="false">
      <c r="E192" s="142"/>
      <c r="G192" s="142"/>
    </row>
    <row r="193" customFormat="false" ht="15.75" hidden="false" customHeight="false" outlineLevel="0" collapsed="false">
      <c r="E193" s="142"/>
      <c r="G193" s="142"/>
    </row>
    <row r="194" customFormat="false" ht="15.75" hidden="false" customHeight="false" outlineLevel="0" collapsed="false">
      <c r="E194" s="142"/>
      <c r="G194" s="142"/>
    </row>
    <row r="195" customFormat="false" ht="15.75" hidden="false" customHeight="false" outlineLevel="0" collapsed="false">
      <c r="E195" s="142"/>
      <c r="G195" s="142"/>
    </row>
    <row r="196" customFormat="false" ht="15.75" hidden="false" customHeight="false" outlineLevel="0" collapsed="false">
      <c r="E196" s="142"/>
      <c r="G196" s="142"/>
    </row>
    <row r="197" customFormat="false" ht="15.75" hidden="false" customHeight="false" outlineLevel="0" collapsed="false">
      <c r="E197" s="142"/>
      <c r="G197" s="142"/>
    </row>
    <row r="198" customFormat="false" ht="15.75" hidden="false" customHeight="false" outlineLevel="0" collapsed="false">
      <c r="E198" s="142"/>
      <c r="G198" s="142"/>
    </row>
    <row r="199" customFormat="false" ht="15.75" hidden="false" customHeight="false" outlineLevel="0" collapsed="false">
      <c r="E199" s="142"/>
      <c r="G199" s="142"/>
    </row>
    <row r="200" customFormat="false" ht="15.75" hidden="false" customHeight="false" outlineLevel="0" collapsed="false">
      <c r="E200" s="142"/>
      <c r="G200" s="142"/>
    </row>
    <row r="201" customFormat="false" ht="15.75" hidden="false" customHeight="false" outlineLevel="0" collapsed="false">
      <c r="E201" s="142"/>
      <c r="G201" s="142"/>
    </row>
    <row r="202" customFormat="false" ht="15.75" hidden="false" customHeight="false" outlineLevel="0" collapsed="false">
      <c r="E202" s="142"/>
      <c r="G202" s="142"/>
    </row>
    <row r="203" customFormat="false" ht="15.75" hidden="false" customHeight="false" outlineLevel="0" collapsed="false">
      <c r="E203" s="142"/>
      <c r="G203" s="142"/>
    </row>
    <row r="204" customFormat="false" ht="15.75" hidden="false" customHeight="false" outlineLevel="0" collapsed="false">
      <c r="E204" s="142"/>
      <c r="G204" s="142"/>
    </row>
    <row r="205" customFormat="false" ht="15.75" hidden="false" customHeight="false" outlineLevel="0" collapsed="false">
      <c r="E205" s="142"/>
      <c r="G205" s="142"/>
    </row>
    <row r="206" customFormat="false" ht="15.75" hidden="false" customHeight="false" outlineLevel="0" collapsed="false">
      <c r="E206" s="142"/>
      <c r="G206" s="142"/>
    </row>
    <row r="207" customFormat="false" ht="15.75" hidden="false" customHeight="false" outlineLevel="0" collapsed="false">
      <c r="E207" s="142"/>
      <c r="G207" s="142"/>
    </row>
    <row r="208" customFormat="false" ht="15.75" hidden="false" customHeight="false" outlineLevel="0" collapsed="false">
      <c r="E208" s="142"/>
      <c r="G208" s="142"/>
    </row>
    <row r="209" customFormat="false" ht="15.75" hidden="false" customHeight="false" outlineLevel="0" collapsed="false">
      <c r="E209" s="142"/>
      <c r="G209" s="142"/>
    </row>
    <row r="210" customFormat="false" ht="15.75" hidden="false" customHeight="false" outlineLevel="0" collapsed="false">
      <c r="E210" s="142"/>
      <c r="G210" s="142"/>
    </row>
    <row r="211" customFormat="false" ht="15.75" hidden="false" customHeight="false" outlineLevel="0" collapsed="false">
      <c r="E211" s="142"/>
      <c r="G211" s="142"/>
    </row>
    <row r="212" customFormat="false" ht="15.75" hidden="false" customHeight="false" outlineLevel="0" collapsed="false">
      <c r="E212" s="142"/>
      <c r="G212" s="142"/>
    </row>
    <row r="213" customFormat="false" ht="15.75" hidden="false" customHeight="false" outlineLevel="0" collapsed="false">
      <c r="E213" s="142"/>
      <c r="G213" s="142"/>
    </row>
    <row r="214" customFormat="false" ht="15.75" hidden="false" customHeight="false" outlineLevel="0" collapsed="false">
      <c r="E214" s="142"/>
      <c r="G214" s="142"/>
    </row>
    <row r="215" customFormat="false" ht="15.75" hidden="false" customHeight="false" outlineLevel="0" collapsed="false">
      <c r="E215" s="142"/>
      <c r="G215" s="142"/>
    </row>
    <row r="216" customFormat="false" ht="15.75" hidden="false" customHeight="false" outlineLevel="0" collapsed="false">
      <c r="E216" s="142"/>
      <c r="G216" s="142"/>
    </row>
    <row r="217" customFormat="false" ht="15.75" hidden="false" customHeight="false" outlineLevel="0" collapsed="false">
      <c r="E217" s="142"/>
      <c r="G217" s="142"/>
    </row>
    <row r="218" customFormat="false" ht="15.75" hidden="false" customHeight="false" outlineLevel="0" collapsed="false">
      <c r="E218" s="142"/>
      <c r="G218" s="142"/>
    </row>
    <row r="219" customFormat="false" ht="15.75" hidden="false" customHeight="false" outlineLevel="0" collapsed="false">
      <c r="E219" s="142"/>
      <c r="G219" s="142"/>
    </row>
    <row r="220" customFormat="false" ht="15.75" hidden="false" customHeight="false" outlineLevel="0" collapsed="false">
      <c r="E220" s="142"/>
      <c r="G220" s="142"/>
    </row>
    <row r="221" customFormat="false" ht="15.75" hidden="false" customHeight="false" outlineLevel="0" collapsed="false">
      <c r="E221" s="142"/>
      <c r="G221" s="142"/>
    </row>
    <row r="222" customFormat="false" ht="15.75" hidden="false" customHeight="false" outlineLevel="0" collapsed="false">
      <c r="E222" s="142"/>
      <c r="G222" s="142"/>
    </row>
    <row r="223" customFormat="false" ht="15.75" hidden="false" customHeight="false" outlineLevel="0" collapsed="false">
      <c r="E223" s="142"/>
      <c r="G223" s="142"/>
    </row>
    <row r="224" customFormat="false" ht="15.75" hidden="false" customHeight="false" outlineLevel="0" collapsed="false">
      <c r="E224" s="142"/>
      <c r="G224" s="142"/>
    </row>
    <row r="225" customFormat="false" ht="15.75" hidden="false" customHeight="false" outlineLevel="0" collapsed="false">
      <c r="E225" s="142"/>
      <c r="G225" s="142"/>
    </row>
    <row r="226" customFormat="false" ht="15.75" hidden="false" customHeight="false" outlineLevel="0" collapsed="false">
      <c r="E226" s="142"/>
      <c r="G226" s="142"/>
    </row>
    <row r="227" customFormat="false" ht="15.75" hidden="false" customHeight="false" outlineLevel="0" collapsed="false">
      <c r="E227" s="142"/>
      <c r="G227" s="142"/>
    </row>
    <row r="228" customFormat="false" ht="15.75" hidden="false" customHeight="false" outlineLevel="0" collapsed="false">
      <c r="E228" s="142"/>
      <c r="G228" s="142"/>
    </row>
    <row r="229" customFormat="false" ht="15.75" hidden="false" customHeight="false" outlineLevel="0" collapsed="false">
      <c r="E229" s="142"/>
      <c r="G229" s="142"/>
    </row>
    <row r="230" customFormat="false" ht="15.75" hidden="false" customHeight="false" outlineLevel="0" collapsed="false">
      <c r="E230" s="142"/>
      <c r="G230" s="142"/>
    </row>
    <row r="231" customFormat="false" ht="15.75" hidden="false" customHeight="false" outlineLevel="0" collapsed="false">
      <c r="E231" s="142"/>
      <c r="G231" s="142"/>
    </row>
    <row r="232" customFormat="false" ht="15.75" hidden="false" customHeight="false" outlineLevel="0" collapsed="false">
      <c r="E232" s="142"/>
      <c r="G232" s="142"/>
    </row>
    <row r="233" customFormat="false" ht="15.75" hidden="false" customHeight="false" outlineLevel="0" collapsed="false">
      <c r="E233" s="142"/>
      <c r="G233" s="142"/>
    </row>
    <row r="234" customFormat="false" ht="15.75" hidden="false" customHeight="false" outlineLevel="0" collapsed="false">
      <c r="E234" s="142"/>
      <c r="G234" s="142"/>
    </row>
    <row r="235" customFormat="false" ht="15.75" hidden="false" customHeight="false" outlineLevel="0" collapsed="false">
      <c r="E235" s="142"/>
      <c r="G235" s="142"/>
    </row>
    <row r="236" customFormat="false" ht="15.75" hidden="false" customHeight="false" outlineLevel="0" collapsed="false">
      <c r="E236" s="142"/>
      <c r="G236" s="142"/>
    </row>
    <row r="237" customFormat="false" ht="15.75" hidden="false" customHeight="false" outlineLevel="0" collapsed="false">
      <c r="E237" s="142"/>
      <c r="G237" s="142"/>
    </row>
    <row r="238" customFormat="false" ht="15.75" hidden="false" customHeight="false" outlineLevel="0" collapsed="false">
      <c r="E238" s="142"/>
      <c r="G238" s="142"/>
    </row>
    <row r="239" customFormat="false" ht="15.75" hidden="false" customHeight="false" outlineLevel="0" collapsed="false">
      <c r="E239" s="142"/>
      <c r="G239" s="142"/>
    </row>
    <row r="240" customFormat="false" ht="15.75" hidden="false" customHeight="false" outlineLevel="0" collapsed="false">
      <c r="E240" s="142"/>
      <c r="G240" s="142"/>
    </row>
    <row r="241" customFormat="false" ht="15.75" hidden="false" customHeight="false" outlineLevel="0" collapsed="false">
      <c r="E241" s="142"/>
      <c r="G241" s="142"/>
    </row>
    <row r="242" customFormat="false" ht="15.75" hidden="false" customHeight="false" outlineLevel="0" collapsed="false">
      <c r="E242" s="142"/>
      <c r="G242" s="142"/>
    </row>
    <row r="243" customFormat="false" ht="15.75" hidden="false" customHeight="false" outlineLevel="0" collapsed="false">
      <c r="E243" s="142"/>
      <c r="G243" s="142"/>
    </row>
    <row r="244" customFormat="false" ht="15.75" hidden="false" customHeight="false" outlineLevel="0" collapsed="false">
      <c r="E244" s="142"/>
      <c r="G244" s="142"/>
    </row>
    <row r="245" customFormat="false" ht="15.75" hidden="false" customHeight="false" outlineLevel="0" collapsed="false">
      <c r="E245" s="142"/>
      <c r="G245" s="142"/>
    </row>
    <row r="246" customFormat="false" ht="15.75" hidden="false" customHeight="false" outlineLevel="0" collapsed="false">
      <c r="E246" s="142"/>
      <c r="G246" s="142"/>
    </row>
    <row r="247" customFormat="false" ht="15.75" hidden="false" customHeight="false" outlineLevel="0" collapsed="false">
      <c r="E247" s="142"/>
      <c r="G247" s="142"/>
    </row>
    <row r="248" customFormat="false" ht="15.75" hidden="false" customHeight="false" outlineLevel="0" collapsed="false">
      <c r="E248" s="142"/>
      <c r="G248" s="142"/>
    </row>
    <row r="249" customFormat="false" ht="15.75" hidden="false" customHeight="false" outlineLevel="0" collapsed="false">
      <c r="E249" s="142"/>
      <c r="G249" s="142"/>
    </row>
    <row r="250" customFormat="false" ht="15.75" hidden="false" customHeight="false" outlineLevel="0" collapsed="false">
      <c r="E250" s="142"/>
      <c r="G250" s="142"/>
    </row>
    <row r="251" customFormat="false" ht="15.75" hidden="false" customHeight="false" outlineLevel="0" collapsed="false">
      <c r="E251" s="142"/>
      <c r="G251" s="142"/>
    </row>
    <row r="252" customFormat="false" ht="15.75" hidden="false" customHeight="false" outlineLevel="0" collapsed="false">
      <c r="E252" s="142"/>
      <c r="G252" s="142"/>
    </row>
    <row r="253" customFormat="false" ht="15.75" hidden="false" customHeight="false" outlineLevel="0" collapsed="false">
      <c r="E253" s="142"/>
      <c r="G253" s="142"/>
    </row>
    <row r="254" customFormat="false" ht="15.75" hidden="false" customHeight="false" outlineLevel="0" collapsed="false">
      <c r="E254" s="142"/>
      <c r="G254" s="142"/>
    </row>
    <row r="255" customFormat="false" ht="15.75" hidden="false" customHeight="false" outlineLevel="0" collapsed="false">
      <c r="E255" s="142"/>
      <c r="G255" s="142"/>
    </row>
    <row r="256" customFormat="false" ht="15.75" hidden="false" customHeight="false" outlineLevel="0" collapsed="false">
      <c r="E256" s="142"/>
      <c r="G256" s="142"/>
    </row>
    <row r="257" customFormat="false" ht="15.75" hidden="false" customHeight="false" outlineLevel="0" collapsed="false">
      <c r="E257" s="142"/>
      <c r="G257" s="142"/>
    </row>
    <row r="258" customFormat="false" ht="15.75" hidden="false" customHeight="false" outlineLevel="0" collapsed="false">
      <c r="E258" s="142"/>
      <c r="G258" s="142"/>
    </row>
    <row r="259" customFormat="false" ht="15.75" hidden="false" customHeight="false" outlineLevel="0" collapsed="false">
      <c r="E259" s="142"/>
      <c r="G259" s="142"/>
    </row>
    <row r="260" customFormat="false" ht="15.75" hidden="false" customHeight="false" outlineLevel="0" collapsed="false">
      <c r="E260" s="142"/>
      <c r="G260" s="142"/>
    </row>
    <row r="261" customFormat="false" ht="15.75" hidden="false" customHeight="false" outlineLevel="0" collapsed="false">
      <c r="E261" s="142"/>
      <c r="G261" s="142"/>
    </row>
    <row r="262" customFormat="false" ht="15.75" hidden="false" customHeight="false" outlineLevel="0" collapsed="false">
      <c r="E262" s="142"/>
      <c r="G262" s="142"/>
    </row>
    <row r="263" customFormat="false" ht="15.75" hidden="false" customHeight="false" outlineLevel="0" collapsed="false">
      <c r="E263" s="142"/>
      <c r="G263" s="142"/>
    </row>
    <row r="264" customFormat="false" ht="15.75" hidden="false" customHeight="false" outlineLevel="0" collapsed="false">
      <c r="E264" s="142"/>
      <c r="G264" s="142"/>
    </row>
    <row r="265" customFormat="false" ht="15.75" hidden="false" customHeight="false" outlineLevel="0" collapsed="false">
      <c r="E265" s="142"/>
      <c r="G265" s="142"/>
    </row>
    <row r="266" customFormat="false" ht="15.75" hidden="false" customHeight="false" outlineLevel="0" collapsed="false">
      <c r="E266" s="142"/>
      <c r="G266" s="142"/>
    </row>
    <row r="267" customFormat="false" ht="15.75" hidden="false" customHeight="false" outlineLevel="0" collapsed="false">
      <c r="E267" s="142"/>
      <c r="G267" s="142"/>
    </row>
    <row r="268" customFormat="false" ht="15.75" hidden="false" customHeight="false" outlineLevel="0" collapsed="false">
      <c r="E268" s="142"/>
      <c r="G268" s="142"/>
    </row>
    <row r="269" customFormat="false" ht="15.75" hidden="false" customHeight="false" outlineLevel="0" collapsed="false">
      <c r="E269" s="142"/>
      <c r="G269" s="142"/>
    </row>
    <row r="270" customFormat="false" ht="15.75" hidden="false" customHeight="false" outlineLevel="0" collapsed="false">
      <c r="E270" s="142"/>
      <c r="G270" s="142"/>
    </row>
    <row r="271" customFormat="false" ht="15.75" hidden="false" customHeight="false" outlineLevel="0" collapsed="false">
      <c r="E271" s="142"/>
      <c r="G271" s="142"/>
    </row>
    <row r="272" customFormat="false" ht="15.75" hidden="false" customHeight="false" outlineLevel="0" collapsed="false">
      <c r="E272" s="142"/>
      <c r="G272" s="142"/>
    </row>
    <row r="273" customFormat="false" ht="15.75" hidden="false" customHeight="false" outlineLevel="0" collapsed="false">
      <c r="E273" s="142"/>
      <c r="G273" s="142"/>
    </row>
    <row r="274" customFormat="false" ht="15.75" hidden="false" customHeight="false" outlineLevel="0" collapsed="false">
      <c r="E274" s="142"/>
      <c r="G274" s="142"/>
    </row>
    <row r="275" customFormat="false" ht="15.75" hidden="false" customHeight="false" outlineLevel="0" collapsed="false">
      <c r="E275" s="142"/>
      <c r="G275" s="142"/>
    </row>
    <row r="276" customFormat="false" ht="15.75" hidden="false" customHeight="false" outlineLevel="0" collapsed="false">
      <c r="E276" s="142"/>
      <c r="G276" s="142"/>
    </row>
    <row r="277" customFormat="false" ht="15.75" hidden="false" customHeight="false" outlineLevel="0" collapsed="false">
      <c r="E277" s="142"/>
      <c r="G277" s="142"/>
    </row>
    <row r="278" customFormat="false" ht="15.75" hidden="false" customHeight="false" outlineLevel="0" collapsed="false">
      <c r="E278" s="142"/>
      <c r="G278" s="142"/>
    </row>
    <row r="279" customFormat="false" ht="15.75" hidden="false" customHeight="false" outlineLevel="0" collapsed="false">
      <c r="E279" s="142"/>
      <c r="G279" s="142"/>
    </row>
    <row r="280" customFormat="false" ht="15.75" hidden="false" customHeight="false" outlineLevel="0" collapsed="false">
      <c r="E280" s="142"/>
      <c r="G280" s="142"/>
    </row>
    <row r="281" customFormat="false" ht="15.75" hidden="false" customHeight="false" outlineLevel="0" collapsed="false">
      <c r="E281" s="142"/>
      <c r="G281" s="142"/>
    </row>
    <row r="282" customFormat="false" ht="15.75" hidden="false" customHeight="false" outlineLevel="0" collapsed="false">
      <c r="E282" s="142"/>
      <c r="G282" s="142"/>
    </row>
    <row r="283" customFormat="false" ht="15.75" hidden="false" customHeight="false" outlineLevel="0" collapsed="false">
      <c r="E283" s="142"/>
      <c r="G283" s="142"/>
    </row>
    <row r="284" customFormat="false" ht="15.75" hidden="false" customHeight="false" outlineLevel="0" collapsed="false">
      <c r="E284" s="142"/>
      <c r="G284" s="142"/>
    </row>
    <row r="285" customFormat="false" ht="15.75" hidden="false" customHeight="false" outlineLevel="0" collapsed="false">
      <c r="E285" s="142"/>
      <c r="G285" s="142"/>
    </row>
    <row r="286" customFormat="false" ht="15.75" hidden="false" customHeight="false" outlineLevel="0" collapsed="false">
      <c r="E286" s="142"/>
      <c r="G286" s="142"/>
    </row>
    <row r="287" customFormat="false" ht="15.75" hidden="false" customHeight="false" outlineLevel="0" collapsed="false">
      <c r="E287" s="142"/>
      <c r="G287" s="142"/>
    </row>
    <row r="288" customFormat="false" ht="15.75" hidden="false" customHeight="false" outlineLevel="0" collapsed="false">
      <c r="E288" s="142"/>
      <c r="G288" s="142"/>
    </row>
    <row r="289" customFormat="false" ht="15.75" hidden="false" customHeight="false" outlineLevel="0" collapsed="false">
      <c r="E289" s="142"/>
      <c r="G289" s="142"/>
    </row>
    <row r="290" customFormat="false" ht="15.75" hidden="false" customHeight="false" outlineLevel="0" collapsed="false">
      <c r="E290" s="142"/>
      <c r="G290" s="142"/>
    </row>
    <row r="291" customFormat="false" ht="15.75" hidden="false" customHeight="false" outlineLevel="0" collapsed="false">
      <c r="E291" s="142"/>
      <c r="G291" s="142"/>
    </row>
    <row r="292" customFormat="false" ht="15.75" hidden="false" customHeight="false" outlineLevel="0" collapsed="false">
      <c r="E292" s="142"/>
      <c r="G292" s="142"/>
    </row>
    <row r="293" customFormat="false" ht="15.75" hidden="false" customHeight="false" outlineLevel="0" collapsed="false">
      <c r="E293" s="142"/>
      <c r="G293" s="142"/>
    </row>
    <row r="294" customFormat="false" ht="15.75" hidden="false" customHeight="false" outlineLevel="0" collapsed="false">
      <c r="E294" s="142"/>
      <c r="G294" s="142"/>
    </row>
    <row r="295" customFormat="false" ht="15.75" hidden="false" customHeight="false" outlineLevel="0" collapsed="false">
      <c r="E295" s="142"/>
      <c r="G295" s="142"/>
    </row>
    <row r="296" customFormat="false" ht="15.75" hidden="false" customHeight="false" outlineLevel="0" collapsed="false">
      <c r="E296" s="142"/>
      <c r="G296" s="142"/>
    </row>
    <row r="297" customFormat="false" ht="15.75" hidden="false" customHeight="false" outlineLevel="0" collapsed="false">
      <c r="E297" s="142"/>
      <c r="G297" s="142"/>
    </row>
    <row r="298" customFormat="false" ht="15.75" hidden="false" customHeight="false" outlineLevel="0" collapsed="false">
      <c r="E298" s="142"/>
      <c r="G298" s="142"/>
    </row>
    <row r="299" customFormat="false" ht="15.75" hidden="false" customHeight="false" outlineLevel="0" collapsed="false">
      <c r="E299" s="142"/>
      <c r="G299" s="142"/>
    </row>
    <row r="300" customFormat="false" ht="15.75" hidden="false" customHeight="false" outlineLevel="0" collapsed="false">
      <c r="E300" s="142"/>
      <c r="G300" s="142"/>
    </row>
    <row r="301" customFormat="false" ht="15.75" hidden="false" customHeight="false" outlineLevel="0" collapsed="false">
      <c r="E301" s="142"/>
      <c r="G301" s="142"/>
    </row>
    <row r="302" customFormat="false" ht="15.75" hidden="false" customHeight="false" outlineLevel="0" collapsed="false">
      <c r="E302" s="142"/>
      <c r="G302" s="142"/>
    </row>
    <row r="303" customFormat="false" ht="15.75" hidden="false" customHeight="false" outlineLevel="0" collapsed="false">
      <c r="E303" s="142"/>
      <c r="G303" s="142"/>
    </row>
    <row r="304" customFormat="false" ht="15.75" hidden="false" customHeight="false" outlineLevel="0" collapsed="false">
      <c r="E304" s="142"/>
      <c r="G304" s="142"/>
    </row>
    <row r="305" customFormat="false" ht="15.75" hidden="false" customHeight="false" outlineLevel="0" collapsed="false">
      <c r="E305" s="142"/>
      <c r="G305" s="142"/>
    </row>
    <row r="306" customFormat="false" ht="15.75" hidden="false" customHeight="false" outlineLevel="0" collapsed="false">
      <c r="E306" s="142"/>
      <c r="G306" s="142"/>
    </row>
    <row r="307" customFormat="false" ht="15.75" hidden="false" customHeight="false" outlineLevel="0" collapsed="false">
      <c r="E307" s="142"/>
      <c r="G307" s="142"/>
    </row>
    <row r="308" customFormat="false" ht="15.75" hidden="false" customHeight="false" outlineLevel="0" collapsed="false">
      <c r="E308" s="142"/>
      <c r="G308" s="142"/>
    </row>
    <row r="309" customFormat="false" ht="15.75" hidden="false" customHeight="false" outlineLevel="0" collapsed="false">
      <c r="E309" s="142"/>
      <c r="G309" s="142"/>
    </row>
    <row r="310" customFormat="false" ht="15.75" hidden="false" customHeight="false" outlineLevel="0" collapsed="false">
      <c r="E310" s="142"/>
      <c r="G310" s="142"/>
    </row>
    <row r="311" customFormat="false" ht="15.75" hidden="false" customHeight="false" outlineLevel="0" collapsed="false">
      <c r="E311" s="142"/>
      <c r="G311" s="142"/>
    </row>
    <row r="312" customFormat="false" ht="15.75" hidden="false" customHeight="false" outlineLevel="0" collapsed="false">
      <c r="E312" s="142"/>
      <c r="G312" s="142"/>
    </row>
    <row r="313" customFormat="false" ht="15.75" hidden="false" customHeight="false" outlineLevel="0" collapsed="false">
      <c r="E313" s="142"/>
      <c r="G313" s="142"/>
    </row>
    <row r="314" customFormat="false" ht="15.75" hidden="false" customHeight="false" outlineLevel="0" collapsed="false">
      <c r="E314" s="142"/>
      <c r="G314" s="142"/>
    </row>
    <row r="315" customFormat="false" ht="15.75" hidden="false" customHeight="false" outlineLevel="0" collapsed="false">
      <c r="E315" s="142"/>
      <c r="G315" s="142"/>
    </row>
    <row r="316" customFormat="false" ht="15.75" hidden="false" customHeight="false" outlineLevel="0" collapsed="false">
      <c r="E316" s="142"/>
      <c r="G316" s="142"/>
    </row>
    <row r="317" customFormat="false" ht="15.75" hidden="false" customHeight="false" outlineLevel="0" collapsed="false">
      <c r="E317" s="142"/>
      <c r="G317" s="142"/>
    </row>
    <row r="318" customFormat="false" ht="15.75" hidden="false" customHeight="false" outlineLevel="0" collapsed="false">
      <c r="E318" s="142"/>
      <c r="G318" s="142"/>
    </row>
    <row r="319" customFormat="false" ht="15.75" hidden="false" customHeight="false" outlineLevel="0" collapsed="false">
      <c r="E319" s="142"/>
      <c r="G319" s="142"/>
    </row>
    <row r="320" customFormat="false" ht="15.75" hidden="false" customHeight="false" outlineLevel="0" collapsed="false">
      <c r="E320" s="142"/>
      <c r="G320" s="142"/>
    </row>
    <row r="321" customFormat="false" ht="15.75" hidden="false" customHeight="false" outlineLevel="0" collapsed="false">
      <c r="E321" s="142"/>
      <c r="G321" s="142"/>
    </row>
    <row r="322" customFormat="false" ht="15.75" hidden="false" customHeight="false" outlineLevel="0" collapsed="false">
      <c r="E322" s="142"/>
      <c r="G322" s="142"/>
    </row>
    <row r="323" customFormat="false" ht="15.75" hidden="false" customHeight="false" outlineLevel="0" collapsed="false">
      <c r="E323" s="142"/>
      <c r="G323" s="142"/>
    </row>
    <row r="324" customFormat="false" ht="15.75" hidden="false" customHeight="false" outlineLevel="0" collapsed="false">
      <c r="E324" s="142"/>
      <c r="G324" s="142"/>
    </row>
    <row r="325" customFormat="false" ht="15.75" hidden="false" customHeight="false" outlineLevel="0" collapsed="false">
      <c r="E325" s="142"/>
      <c r="G325" s="142"/>
    </row>
    <row r="326" customFormat="false" ht="15.75" hidden="false" customHeight="false" outlineLevel="0" collapsed="false">
      <c r="E326" s="142"/>
      <c r="G326" s="142"/>
    </row>
    <row r="327" customFormat="false" ht="15.75" hidden="false" customHeight="false" outlineLevel="0" collapsed="false">
      <c r="E327" s="142"/>
      <c r="G327" s="142"/>
    </row>
    <row r="328" customFormat="false" ht="15.75" hidden="false" customHeight="false" outlineLevel="0" collapsed="false">
      <c r="E328" s="142"/>
      <c r="G328" s="142"/>
    </row>
    <row r="329" customFormat="false" ht="15.75" hidden="false" customHeight="false" outlineLevel="0" collapsed="false">
      <c r="E329" s="142"/>
      <c r="G329" s="142"/>
    </row>
    <row r="330" customFormat="false" ht="15.75" hidden="false" customHeight="false" outlineLevel="0" collapsed="false">
      <c r="E330" s="142"/>
      <c r="G330" s="142"/>
    </row>
    <row r="331" customFormat="false" ht="15.75" hidden="false" customHeight="false" outlineLevel="0" collapsed="false">
      <c r="E331" s="142"/>
      <c r="G331" s="142"/>
    </row>
    <row r="332" customFormat="false" ht="15.75" hidden="false" customHeight="false" outlineLevel="0" collapsed="false">
      <c r="E332" s="142"/>
      <c r="G332" s="142"/>
    </row>
    <row r="333" customFormat="false" ht="15.75" hidden="false" customHeight="false" outlineLevel="0" collapsed="false">
      <c r="E333" s="142"/>
      <c r="G333" s="142"/>
    </row>
    <row r="334" customFormat="false" ht="15.75" hidden="false" customHeight="false" outlineLevel="0" collapsed="false">
      <c r="E334" s="142"/>
      <c r="G334" s="142"/>
    </row>
    <row r="335" customFormat="false" ht="15.75" hidden="false" customHeight="false" outlineLevel="0" collapsed="false">
      <c r="E335" s="142"/>
      <c r="G335" s="142"/>
    </row>
    <row r="336" customFormat="false" ht="15.75" hidden="false" customHeight="false" outlineLevel="0" collapsed="false">
      <c r="E336" s="142"/>
      <c r="G336" s="142"/>
    </row>
    <row r="337" customFormat="false" ht="15.75" hidden="false" customHeight="false" outlineLevel="0" collapsed="false">
      <c r="E337" s="142"/>
      <c r="G337" s="142"/>
    </row>
    <row r="338" customFormat="false" ht="15.75" hidden="false" customHeight="false" outlineLevel="0" collapsed="false">
      <c r="E338" s="142"/>
      <c r="G338" s="142"/>
    </row>
    <row r="339" customFormat="false" ht="15.75" hidden="false" customHeight="false" outlineLevel="0" collapsed="false">
      <c r="E339" s="142"/>
      <c r="G339" s="142"/>
    </row>
    <row r="340" customFormat="false" ht="15.75" hidden="false" customHeight="false" outlineLevel="0" collapsed="false">
      <c r="E340" s="142"/>
      <c r="G340" s="142"/>
    </row>
    <row r="341" customFormat="false" ht="15.75" hidden="false" customHeight="false" outlineLevel="0" collapsed="false">
      <c r="E341" s="142"/>
      <c r="G341" s="142"/>
    </row>
    <row r="342" customFormat="false" ht="15.75" hidden="false" customHeight="false" outlineLevel="0" collapsed="false">
      <c r="E342" s="142"/>
      <c r="G342" s="142"/>
    </row>
    <row r="343" customFormat="false" ht="15.75" hidden="false" customHeight="false" outlineLevel="0" collapsed="false">
      <c r="E343" s="142"/>
      <c r="G343" s="142"/>
    </row>
    <row r="344" customFormat="false" ht="15.75" hidden="false" customHeight="false" outlineLevel="0" collapsed="false">
      <c r="E344" s="142"/>
      <c r="G344" s="142"/>
    </row>
    <row r="345" customFormat="false" ht="15.75" hidden="false" customHeight="false" outlineLevel="0" collapsed="false">
      <c r="E345" s="142"/>
      <c r="G345" s="142"/>
    </row>
    <row r="346" customFormat="false" ht="15.75" hidden="false" customHeight="false" outlineLevel="0" collapsed="false">
      <c r="E346" s="142"/>
      <c r="G346" s="142"/>
    </row>
    <row r="347" customFormat="false" ht="15.75" hidden="false" customHeight="false" outlineLevel="0" collapsed="false">
      <c r="E347" s="142"/>
      <c r="G347" s="142"/>
    </row>
    <row r="348" customFormat="false" ht="15.75" hidden="false" customHeight="false" outlineLevel="0" collapsed="false">
      <c r="E348" s="142"/>
      <c r="G348" s="142"/>
    </row>
    <row r="349" customFormat="false" ht="15.75" hidden="false" customHeight="false" outlineLevel="0" collapsed="false">
      <c r="E349" s="142"/>
      <c r="G349" s="142"/>
    </row>
    <row r="350" customFormat="false" ht="15.75" hidden="false" customHeight="false" outlineLevel="0" collapsed="false">
      <c r="E350" s="142"/>
      <c r="G350" s="142"/>
    </row>
    <row r="351" customFormat="false" ht="15.75" hidden="false" customHeight="false" outlineLevel="0" collapsed="false">
      <c r="E351" s="142"/>
      <c r="G351" s="142"/>
    </row>
    <row r="352" customFormat="false" ht="15.75" hidden="false" customHeight="false" outlineLevel="0" collapsed="false">
      <c r="E352" s="142"/>
      <c r="G352" s="142"/>
    </row>
    <row r="353" customFormat="false" ht="15.75" hidden="false" customHeight="false" outlineLevel="0" collapsed="false">
      <c r="E353" s="142"/>
      <c r="G353" s="142"/>
    </row>
    <row r="354" customFormat="false" ht="15.75" hidden="false" customHeight="false" outlineLevel="0" collapsed="false">
      <c r="E354" s="142"/>
      <c r="G354" s="142"/>
    </row>
    <row r="355" customFormat="false" ht="15.75" hidden="false" customHeight="false" outlineLevel="0" collapsed="false">
      <c r="E355" s="142"/>
      <c r="G355" s="142"/>
    </row>
    <row r="356" customFormat="false" ht="15.75" hidden="false" customHeight="false" outlineLevel="0" collapsed="false">
      <c r="E356" s="142"/>
      <c r="G356" s="142"/>
    </row>
    <row r="357" customFormat="false" ht="15.75" hidden="false" customHeight="false" outlineLevel="0" collapsed="false">
      <c r="E357" s="142"/>
      <c r="G357" s="142"/>
    </row>
    <row r="358" customFormat="false" ht="15.75" hidden="false" customHeight="false" outlineLevel="0" collapsed="false">
      <c r="E358" s="142"/>
      <c r="G358" s="142"/>
    </row>
    <row r="359" customFormat="false" ht="15.75" hidden="false" customHeight="false" outlineLevel="0" collapsed="false">
      <c r="E359" s="142"/>
      <c r="G359" s="142"/>
    </row>
    <row r="360" customFormat="false" ht="15.75" hidden="false" customHeight="false" outlineLevel="0" collapsed="false">
      <c r="E360" s="142"/>
      <c r="G360" s="142"/>
    </row>
    <row r="361" customFormat="false" ht="15.75" hidden="false" customHeight="false" outlineLevel="0" collapsed="false">
      <c r="E361" s="142"/>
      <c r="G361" s="142"/>
    </row>
    <row r="362" customFormat="false" ht="15.75" hidden="false" customHeight="false" outlineLevel="0" collapsed="false">
      <c r="E362" s="142"/>
      <c r="G362" s="142"/>
    </row>
    <row r="363" customFormat="false" ht="15.75" hidden="false" customHeight="false" outlineLevel="0" collapsed="false">
      <c r="E363" s="142"/>
      <c r="G363" s="142"/>
    </row>
    <row r="364" customFormat="false" ht="15.75" hidden="false" customHeight="false" outlineLevel="0" collapsed="false">
      <c r="E364" s="142"/>
      <c r="G364" s="142"/>
    </row>
    <row r="365" customFormat="false" ht="15.75" hidden="false" customHeight="false" outlineLevel="0" collapsed="false">
      <c r="E365" s="142"/>
      <c r="G365" s="142"/>
    </row>
    <row r="366" customFormat="false" ht="15.75" hidden="false" customHeight="false" outlineLevel="0" collapsed="false">
      <c r="E366" s="142"/>
      <c r="G366" s="142"/>
    </row>
    <row r="367" customFormat="false" ht="15.75" hidden="false" customHeight="false" outlineLevel="0" collapsed="false">
      <c r="E367" s="142"/>
      <c r="G367" s="142"/>
    </row>
    <row r="368" customFormat="false" ht="15.75" hidden="false" customHeight="false" outlineLevel="0" collapsed="false">
      <c r="E368" s="142"/>
      <c r="G368" s="142"/>
    </row>
    <row r="369" customFormat="false" ht="15.75" hidden="false" customHeight="false" outlineLevel="0" collapsed="false">
      <c r="E369" s="142"/>
      <c r="G369" s="142"/>
    </row>
    <row r="370" customFormat="false" ht="15.75" hidden="false" customHeight="false" outlineLevel="0" collapsed="false">
      <c r="E370" s="142"/>
      <c r="G370" s="142"/>
    </row>
    <row r="371" customFormat="false" ht="15.75" hidden="false" customHeight="false" outlineLevel="0" collapsed="false">
      <c r="E371" s="142"/>
      <c r="G371" s="142"/>
    </row>
    <row r="372" customFormat="false" ht="15.75" hidden="false" customHeight="false" outlineLevel="0" collapsed="false">
      <c r="E372" s="142"/>
      <c r="G372" s="142"/>
    </row>
    <row r="373" customFormat="false" ht="15.75" hidden="false" customHeight="false" outlineLevel="0" collapsed="false">
      <c r="E373" s="142"/>
      <c r="G373" s="142"/>
    </row>
    <row r="374" customFormat="false" ht="15.75" hidden="false" customHeight="false" outlineLevel="0" collapsed="false">
      <c r="E374" s="142"/>
      <c r="G374" s="142"/>
    </row>
    <row r="375" customFormat="false" ht="15.75" hidden="false" customHeight="false" outlineLevel="0" collapsed="false">
      <c r="E375" s="142"/>
      <c r="G375" s="142"/>
    </row>
    <row r="376" customFormat="false" ht="15.75" hidden="false" customHeight="false" outlineLevel="0" collapsed="false">
      <c r="E376" s="142"/>
      <c r="G376" s="142"/>
    </row>
    <row r="377" customFormat="false" ht="15.75" hidden="false" customHeight="false" outlineLevel="0" collapsed="false">
      <c r="E377" s="142"/>
      <c r="G377" s="142"/>
    </row>
    <row r="378" customFormat="false" ht="15.75" hidden="false" customHeight="false" outlineLevel="0" collapsed="false">
      <c r="E378" s="142"/>
      <c r="G378" s="142"/>
    </row>
    <row r="379" customFormat="false" ht="15.75" hidden="false" customHeight="false" outlineLevel="0" collapsed="false">
      <c r="E379" s="142"/>
      <c r="G379" s="142"/>
    </row>
    <row r="380" customFormat="false" ht="15.75" hidden="false" customHeight="false" outlineLevel="0" collapsed="false">
      <c r="E380" s="142"/>
      <c r="G380" s="142"/>
    </row>
    <row r="381" customFormat="false" ht="15.75" hidden="false" customHeight="false" outlineLevel="0" collapsed="false">
      <c r="E381" s="142"/>
      <c r="G381" s="142"/>
    </row>
    <row r="382" customFormat="false" ht="15.75" hidden="false" customHeight="false" outlineLevel="0" collapsed="false">
      <c r="E382" s="142"/>
      <c r="G382" s="142"/>
    </row>
    <row r="383" customFormat="false" ht="15.75" hidden="false" customHeight="false" outlineLevel="0" collapsed="false">
      <c r="E383" s="142"/>
      <c r="G383" s="142"/>
    </row>
    <row r="384" customFormat="false" ht="15.75" hidden="false" customHeight="false" outlineLevel="0" collapsed="false">
      <c r="E384" s="142"/>
      <c r="G384" s="142"/>
    </row>
    <row r="385" customFormat="false" ht="15.75" hidden="false" customHeight="false" outlineLevel="0" collapsed="false">
      <c r="E385" s="142"/>
      <c r="G385" s="142"/>
    </row>
    <row r="386" customFormat="false" ht="15.75" hidden="false" customHeight="false" outlineLevel="0" collapsed="false">
      <c r="E386" s="142"/>
      <c r="G386" s="142"/>
    </row>
    <row r="387" customFormat="false" ht="15.75" hidden="false" customHeight="false" outlineLevel="0" collapsed="false">
      <c r="E387" s="142"/>
      <c r="G387" s="142"/>
    </row>
    <row r="388" customFormat="false" ht="15.75" hidden="false" customHeight="false" outlineLevel="0" collapsed="false">
      <c r="E388" s="142"/>
      <c r="G388" s="142"/>
    </row>
    <row r="389" customFormat="false" ht="15.75" hidden="false" customHeight="false" outlineLevel="0" collapsed="false">
      <c r="E389" s="142"/>
      <c r="G389" s="142"/>
    </row>
    <row r="390" customFormat="false" ht="15.75" hidden="false" customHeight="false" outlineLevel="0" collapsed="false">
      <c r="E390" s="142"/>
      <c r="G390" s="142"/>
    </row>
    <row r="391" customFormat="false" ht="15.75" hidden="false" customHeight="false" outlineLevel="0" collapsed="false">
      <c r="E391" s="142"/>
      <c r="G391" s="142"/>
    </row>
    <row r="392" customFormat="false" ht="15.75" hidden="false" customHeight="false" outlineLevel="0" collapsed="false">
      <c r="E392" s="142"/>
      <c r="G392" s="142"/>
    </row>
    <row r="393" customFormat="false" ht="15.75" hidden="false" customHeight="false" outlineLevel="0" collapsed="false">
      <c r="E393" s="142"/>
      <c r="G393" s="142"/>
    </row>
    <row r="394" customFormat="false" ht="15.75" hidden="false" customHeight="false" outlineLevel="0" collapsed="false">
      <c r="E394" s="142"/>
      <c r="G394" s="142"/>
    </row>
    <row r="395" customFormat="false" ht="15.75" hidden="false" customHeight="false" outlineLevel="0" collapsed="false">
      <c r="E395" s="142"/>
      <c r="G395" s="142"/>
    </row>
    <row r="396" customFormat="false" ht="15.75" hidden="false" customHeight="false" outlineLevel="0" collapsed="false">
      <c r="E396" s="142"/>
      <c r="G396" s="142"/>
    </row>
    <row r="397" customFormat="false" ht="15.75" hidden="false" customHeight="false" outlineLevel="0" collapsed="false">
      <c r="E397" s="142"/>
      <c r="G397" s="142"/>
    </row>
    <row r="398" customFormat="false" ht="15.75" hidden="false" customHeight="false" outlineLevel="0" collapsed="false">
      <c r="E398" s="142"/>
      <c r="G398" s="142"/>
    </row>
    <row r="399" customFormat="false" ht="15.75" hidden="false" customHeight="false" outlineLevel="0" collapsed="false">
      <c r="E399" s="142"/>
      <c r="G399" s="142"/>
    </row>
    <row r="400" customFormat="false" ht="15.75" hidden="false" customHeight="false" outlineLevel="0" collapsed="false">
      <c r="E400" s="142"/>
      <c r="G400" s="142"/>
    </row>
    <row r="401" customFormat="false" ht="15.75" hidden="false" customHeight="false" outlineLevel="0" collapsed="false">
      <c r="E401" s="142"/>
      <c r="G401" s="142"/>
    </row>
    <row r="402" customFormat="false" ht="15.75" hidden="false" customHeight="false" outlineLevel="0" collapsed="false">
      <c r="E402" s="142"/>
      <c r="G402" s="142"/>
    </row>
    <row r="403" customFormat="false" ht="15.75" hidden="false" customHeight="false" outlineLevel="0" collapsed="false">
      <c r="E403" s="142"/>
      <c r="G403" s="142"/>
    </row>
    <row r="404" customFormat="false" ht="15.75" hidden="false" customHeight="false" outlineLevel="0" collapsed="false">
      <c r="E404" s="142"/>
      <c r="G404" s="142"/>
    </row>
    <row r="405" customFormat="false" ht="15.75" hidden="false" customHeight="false" outlineLevel="0" collapsed="false">
      <c r="E405" s="142"/>
      <c r="G405" s="142"/>
    </row>
    <row r="406" customFormat="false" ht="15.75" hidden="false" customHeight="false" outlineLevel="0" collapsed="false">
      <c r="E406" s="142"/>
      <c r="G406" s="142"/>
    </row>
    <row r="407" customFormat="false" ht="15.75" hidden="false" customHeight="false" outlineLevel="0" collapsed="false">
      <c r="E407" s="142"/>
      <c r="G407" s="142"/>
    </row>
    <row r="408" customFormat="false" ht="15.75" hidden="false" customHeight="false" outlineLevel="0" collapsed="false">
      <c r="E408" s="142"/>
      <c r="G408" s="142"/>
    </row>
    <row r="409" customFormat="false" ht="15.75" hidden="false" customHeight="false" outlineLevel="0" collapsed="false">
      <c r="E409" s="142"/>
      <c r="G409" s="142"/>
    </row>
    <row r="410" customFormat="false" ht="15.75" hidden="false" customHeight="false" outlineLevel="0" collapsed="false">
      <c r="E410" s="142"/>
      <c r="G410" s="142"/>
    </row>
    <row r="411" customFormat="false" ht="15.75" hidden="false" customHeight="false" outlineLevel="0" collapsed="false">
      <c r="E411" s="142"/>
      <c r="G411" s="142"/>
    </row>
    <row r="412" customFormat="false" ht="15.75" hidden="false" customHeight="false" outlineLevel="0" collapsed="false">
      <c r="E412" s="142"/>
      <c r="G412" s="142"/>
    </row>
    <row r="413" customFormat="false" ht="15.75" hidden="false" customHeight="false" outlineLevel="0" collapsed="false">
      <c r="E413" s="142"/>
      <c r="G413" s="142"/>
    </row>
    <row r="414" customFormat="false" ht="15.75" hidden="false" customHeight="false" outlineLevel="0" collapsed="false">
      <c r="E414" s="142"/>
      <c r="G414" s="142"/>
    </row>
    <row r="415" customFormat="false" ht="15.75" hidden="false" customHeight="false" outlineLevel="0" collapsed="false">
      <c r="E415" s="142"/>
      <c r="G415" s="142"/>
    </row>
    <row r="416" customFormat="false" ht="15.75" hidden="false" customHeight="false" outlineLevel="0" collapsed="false">
      <c r="E416" s="142"/>
      <c r="G416" s="142"/>
    </row>
    <row r="417" customFormat="false" ht="15.75" hidden="false" customHeight="false" outlineLevel="0" collapsed="false">
      <c r="E417" s="142"/>
      <c r="G417" s="142"/>
    </row>
    <row r="418" customFormat="false" ht="15.75" hidden="false" customHeight="false" outlineLevel="0" collapsed="false">
      <c r="E418" s="142"/>
      <c r="G418" s="142"/>
    </row>
    <row r="419" customFormat="false" ht="15.75" hidden="false" customHeight="false" outlineLevel="0" collapsed="false">
      <c r="E419" s="142"/>
      <c r="G419" s="142"/>
    </row>
    <row r="420" customFormat="false" ht="15.75" hidden="false" customHeight="false" outlineLevel="0" collapsed="false">
      <c r="E420" s="142"/>
      <c r="G420" s="142"/>
    </row>
    <row r="421" customFormat="false" ht="15.75" hidden="false" customHeight="false" outlineLevel="0" collapsed="false">
      <c r="E421" s="142"/>
      <c r="G421" s="142"/>
    </row>
    <row r="422" customFormat="false" ht="15.75" hidden="false" customHeight="false" outlineLevel="0" collapsed="false">
      <c r="E422" s="142"/>
      <c r="G422" s="142"/>
    </row>
    <row r="423" customFormat="false" ht="15.75" hidden="false" customHeight="false" outlineLevel="0" collapsed="false">
      <c r="E423" s="142"/>
      <c r="G423" s="142"/>
    </row>
    <row r="424" customFormat="false" ht="15.75" hidden="false" customHeight="false" outlineLevel="0" collapsed="false">
      <c r="E424" s="142"/>
      <c r="G424" s="142"/>
    </row>
    <row r="425" customFormat="false" ht="15.75" hidden="false" customHeight="false" outlineLevel="0" collapsed="false">
      <c r="E425" s="142"/>
      <c r="G425" s="142"/>
    </row>
    <row r="426" customFormat="false" ht="15.75" hidden="false" customHeight="false" outlineLevel="0" collapsed="false">
      <c r="E426" s="142"/>
      <c r="G426" s="142"/>
    </row>
    <row r="427" customFormat="false" ht="15.75" hidden="false" customHeight="false" outlineLevel="0" collapsed="false">
      <c r="E427" s="142"/>
      <c r="G427" s="142"/>
    </row>
    <row r="428" customFormat="false" ht="15.75" hidden="false" customHeight="false" outlineLevel="0" collapsed="false">
      <c r="E428" s="142"/>
      <c r="G428" s="142"/>
    </row>
    <row r="429" customFormat="false" ht="15.75" hidden="false" customHeight="false" outlineLevel="0" collapsed="false">
      <c r="E429" s="142"/>
      <c r="G429" s="142"/>
    </row>
    <row r="430" customFormat="false" ht="15.75" hidden="false" customHeight="false" outlineLevel="0" collapsed="false">
      <c r="E430" s="142"/>
      <c r="G430" s="142"/>
    </row>
    <row r="431" customFormat="false" ht="15.75" hidden="false" customHeight="false" outlineLevel="0" collapsed="false">
      <c r="E431" s="142"/>
      <c r="G431" s="142"/>
    </row>
    <row r="432" customFormat="false" ht="15.75" hidden="false" customHeight="false" outlineLevel="0" collapsed="false">
      <c r="E432" s="142"/>
      <c r="G432" s="142"/>
    </row>
    <row r="433" customFormat="false" ht="15.75" hidden="false" customHeight="false" outlineLevel="0" collapsed="false">
      <c r="E433" s="142"/>
      <c r="G433" s="142"/>
    </row>
    <row r="434" customFormat="false" ht="15.75" hidden="false" customHeight="false" outlineLevel="0" collapsed="false">
      <c r="E434" s="142"/>
      <c r="G434" s="142"/>
    </row>
    <row r="435" customFormat="false" ht="15.75" hidden="false" customHeight="false" outlineLevel="0" collapsed="false">
      <c r="E435" s="142"/>
      <c r="G435" s="142"/>
    </row>
    <row r="436" customFormat="false" ht="15.75" hidden="false" customHeight="false" outlineLevel="0" collapsed="false">
      <c r="E436" s="142"/>
      <c r="G436" s="142"/>
    </row>
    <row r="437" customFormat="false" ht="15.75" hidden="false" customHeight="false" outlineLevel="0" collapsed="false">
      <c r="E437" s="142"/>
      <c r="G437" s="142"/>
    </row>
    <row r="438" customFormat="false" ht="15.75" hidden="false" customHeight="false" outlineLevel="0" collapsed="false">
      <c r="E438" s="142"/>
      <c r="G438" s="142"/>
    </row>
    <row r="439" customFormat="false" ht="15.75" hidden="false" customHeight="false" outlineLevel="0" collapsed="false">
      <c r="E439" s="142"/>
      <c r="G439" s="142"/>
    </row>
    <row r="440" customFormat="false" ht="15.75" hidden="false" customHeight="false" outlineLevel="0" collapsed="false">
      <c r="E440" s="142"/>
      <c r="G440" s="142"/>
    </row>
    <row r="441" customFormat="false" ht="15.75" hidden="false" customHeight="false" outlineLevel="0" collapsed="false">
      <c r="E441" s="142"/>
      <c r="G441" s="142"/>
    </row>
    <row r="442" customFormat="false" ht="15.75" hidden="false" customHeight="false" outlineLevel="0" collapsed="false">
      <c r="E442" s="142"/>
      <c r="G442" s="142"/>
    </row>
    <row r="443" customFormat="false" ht="15.75" hidden="false" customHeight="false" outlineLevel="0" collapsed="false">
      <c r="E443" s="142"/>
      <c r="G443" s="142"/>
    </row>
    <row r="444" customFormat="false" ht="15.75" hidden="false" customHeight="false" outlineLevel="0" collapsed="false">
      <c r="E444" s="142"/>
      <c r="G444" s="142"/>
    </row>
    <row r="445" customFormat="false" ht="15.75" hidden="false" customHeight="false" outlineLevel="0" collapsed="false">
      <c r="E445" s="142"/>
      <c r="G445" s="142"/>
    </row>
    <row r="446" customFormat="false" ht="15.75" hidden="false" customHeight="false" outlineLevel="0" collapsed="false">
      <c r="E446" s="142"/>
      <c r="G446" s="142"/>
    </row>
    <row r="447" customFormat="false" ht="15.75" hidden="false" customHeight="false" outlineLevel="0" collapsed="false">
      <c r="E447" s="142"/>
      <c r="G447" s="142"/>
    </row>
    <row r="448" customFormat="false" ht="15.75" hidden="false" customHeight="false" outlineLevel="0" collapsed="false">
      <c r="E448" s="142"/>
      <c r="G448" s="142"/>
    </row>
    <row r="449" customFormat="false" ht="15.75" hidden="false" customHeight="false" outlineLevel="0" collapsed="false">
      <c r="E449" s="142"/>
      <c r="G449" s="142"/>
    </row>
    <row r="450" customFormat="false" ht="15.75" hidden="false" customHeight="false" outlineLevel="0" collapsed="false">
      <c r="E450" s="142"/>
      <c r="G450" s="142"/>
    </row>
    <row r="451" customFormat="false" ht="15.75" hidden="false" customHeight="false" outlineLevel="0" collapsed="false">
      <c r="E451" s="142"/>
      <c r="G451" s="142"/>
    </row>
    <row r="452" customFormat="false" ht="15.75" hidden="false" customHeight="false" outlineLevel="0" collapsed="false">
      <c r="E452" s="142"/>
      <c r="G452" s="142"/>
    </row>
    <row r="453" customFormat="false" ht="15.75" hidden="false" customHeight="false" outlineLevel="0" collapsed="false">
      <c r="E453" s="142"/>
      <c r="G453" s="142"/>
    </row>
    <row r="454" customFormat="false" ht="15.75" hidden="false" customHeight="false" outlineLevel="0" collapsed="false">
      <c r="E454" s="142"/>
      <c r="G454" s="142"/>
    </row>
    <row r="455" customFormat="false" ht="15.75" hidden="false" customHeight="false" outlineLevel="0" collapsed="false">
      <c r="E455" s="142"/>
      <c r="G455" s="142"/>
    </row>
    <row r="456" customFormat="false" ht="15.75" hidden="false" customHeight="false" outlineLevel="0" collapsed="false">
      <c r="E456" s="142"/>
      <c r="G456" s="142"/>
    </row>
    <row r="457" customFormat="false" ht="15.75" hidden="false" customHeight="false" outlineLevel="0" collapsed="false">
      <c r="E457" s="142"/>
      <c r="G457" s="142"/>
    </row>
    <row r="458" customFormat="false" ht="15.75" hidden="false" customHeight="false" outlineLevel="0" collapsed="false">
      <c r="E458" s="142"/>
      <c r="G458" s="142"/>
    </row>
    <row r="459" customFormat="false" ht="15.75" hidden="false" customHeight="false" outlineLevel="0" collapsed="false">
      <c r="E459" s="142"/>
      <c r="G459" s="142"/>
    </row>
    <row r="460" customFormat="false" ht="15.75" hidden="false" customHeight="false" outlineLevel="0" collapsed="false">
      <c r="E460" s="142"/>
      <c r="G460" s="142"/>
    </row>
    <row r="461" customFormat="false" ht="15.75" hidden="false" customHeight="false" outlineLevel="0" collapsed="false">
      <c r="E461" s="142"/>
      <c r="G461" s="142"/>
    </row>
    <row r="462" customFormat="false" ht="15.75" hidden="false" customHeight="false" outlineLevel="0" collapsed="false">
      <c r="E462" s="142"/>
      <c r="G462" s="142"/>
    </row>
    <row r="463" customFormat="false" ht="15.75" hidden="false" customHeight="false" outlineLevel="0" collapsed="false">
      <c r="E463" s="142"/>
      <c r="G463" s="142"/>
    </row>
    <row r="464" customFormat="false" ht="15.75" hidden="false" customHeight="false" outlineLevel="0" collapsed="false">
      <c r="E464" s="142"/>
      <c r="G464" s="142"/>
    </row>
    <row r="465" customFormat="false" ht="15.75" hidden="false" customHeight="false" outlineLevel="0" collapsed="false">
      <c r="E465" s="142"/>
      <c r="G465" s="142"/>
    </row>
    <row r="466" customFormat="false" ht="15.75" hidden="false" customHeight="false" outlineLevel="0" collapsed="false">
      <c r="E466" s="142"/>
      <c r="G466" s="142"/>
    </row>
    <row r="467" customFormat="false" ht="15.75" hidden="false" customHeight="false" outlineLevel="0" collapsed="false">
      <c r="E467" s="142"/>
      <c r="G467" s="142"/>
    </row>
    <row r="468" customFormat="false" ht="15.75" hidden="false" customHeight="false" outlineLevel="0" collapsed="false">
      <c r="E468" s="142"/>
      <c r="G468" s="142"/>
    </row>
    <row r="469" customFormat="false" ht="15.75" hidden="false" customHeight="false" outlineLevel="0" collapsed="false">
      <c r="E469" s="142"/>
      <c r="G469" s="142"/>
    </row>
    <row r="470" customFormat="false" ht="15.75" hidden="false" customHeight="false" outlineLevel="0" collapsed="false">
      <c r="E470" s="142"/>
      <c r="G470" s="142"/>
    </row>
    <row r="471" customFormat="false" ht="15.75" hidden="false" customHeight="false" outlineLevel="0" collapsed="false">
      <c r="E471" s="142"/>
      <c r="G471" s="142"/>
    </row>
    <row r="472" customFormat="false" ht="15.75" hidden="false" customHeight="false" outlineLevel="0" collapsed="false">
      <c r="E472" s="142"/>
      <c r="G472" s="142"/>
    </row>
    <row r="473" customFormat="false" ht="15.75" hidden="false" customHeight="false" outlineLevel="0" collapsed="false">
      <c r="E473" s="142"/>
      <c r="G473" s="142"/>
    </row>
    <row r="474" customFormat="false" ht="15.75" hidden="false" customHeight="false" outlineLevel="0" collapsed="false">
      <c r="E474" s="142"/>
      <c r="G474" s="142"/>
    </row>
    <row r="475" customFormat="false" ht="15.75" hidden="false" customHeight="false" outlineLevel="0" collapsed="false">
      <c r="E475" s="142"/>
      <c r="G475" s="142"/>
    </row>
    <row r="476" customFormat="false" ht="15.75" hidden="false" customHeight="false" outlineLevel="0" collapsed="false">
      <c r="E476" s="142"/>
      <c r="G476" s="142"/>
    </row>
    <row r="477" customFormat="false" ht="15.75" hidden="false" customHeight="false" outlineLevel="0" collapsed="false">
      <c r="E477" s="142"/>
      <c r="G477" s="142"/>
    </row>
    <row r="478" customFormat="false" ht="15.75" hidden="false" customHeight="false" outlineLevel="0" collapsed="false">
      <c r="E478" s="142"/>
      <c r="G478" s="142"/>
    </row>
    <row r="479" customFormat="false" ht="15.75" hidden="false" customHeight="false" outlineLevel="0" collapsed="false">
      <c r="E479" s="142"/>
      <c r="G479" s="142"/>
    </row>
    <row r="480" customFormat="false" ht="15.75" hidden="false" customHeight="false" outlineLevel="0" collapsed="false">
      <c r="E480" s="142"/>
      <c r="G480" s="142"/>
    </row>
    <row r="481" customFormat="false" ht="15.75" hidden="false" customHeight="false" outlineLevel="0" collapsed="false">
      <c r="E481" s="142"/>
      <c r="G481" s="142"/>
    </row>
    <row r="482" customFormat="false" ht="15.75" hidden="false" customHeight="false" outlineLevel="0" collapsed="false">
      <c r="E482" s="142"/>
      <c r="G482" s="142"/>
    </row>
    <row r="483" customFormat="false" ht="15.75" hidden="false" customHeight="false" outlineLevel="0" collapsed="false">
      <c r="E483" s="142"/>
      <c r="G483" s="142"/>
    </row>
    <row r="484" customFormat="false" ht="15.75" hidden="false" customHeight="false" outlineLevel="0" collapsed="false">
      <c r="E484" s="142"/>
      <c r="G484" s="142"/>
    </row>
    <row r="485" customFormat="false" ht="15.75" hidden="false" customHeight="false" outlineLevel="0" collapsed="false">
      <c r="E485" s="142"/>
      <c r="G485" s="142"/>
    </row>
    <row r="486" customFormat="false" ht="15.75" hidden="false" customHeight="false" outlineLevel="0" collapsed="false">
      <c r="E486" s="142"/>
      <c r="G486" s="142"/>
    </row>
    <row r="487" customFormat="false" ht="15.75" hidden="false" customHeight="false" outlineLevel="0" collapsed="false">
      <c r="E487" s="142"/>
      <c r="G487" s="142"/>
    </row>
    <row r="488" customFormat="false" ht="15.75" hidden="false" customHeight="false" outlineLevel="0" collapsed="false">
      <c r="E488" s="142"/>
      <c r="G488" s="142"/>
    </row>
    <row r="489" customFormat="false" ht="15.75" hidden="false" customHeight="false" outlineLevel="0" collapsed="false">
      <c r="E489" s="142"/>
      <c r="G489" s="142"/>
    </row>
    <row r="490" customFormat="false" ht="15.75" hidden="false" customHeight="false" outlineLevel="0" collapsed="false">
      <c r="E490" s="142"/>
      <c r="G490" s="142"/>
    </row>
    <row r="491" customFormat="false" ht="15.75" hidden="false" customHeight="false" outlineLevel="0" collapsed="false">
      <c r="E491" s="142"/>
      <c r="G491" s="142"/>
    </row>
    <row r="492" customFormat="false" ht="15.75" hidden="false" customHeight="false" outlineLevel="0" collapsed="false">
      <c r="E492" s="142"/>
      <c r="G492" s="142"/>
    </row>
    <row r="493" customFormat="false" ht="15.75" hidden="false" customHeight="false" outlineLevel="0" collapsed="false">
      <c r="E493" s="142"/>
      <c r="G493" s="142"/>
    </row>
    <row r="494" customFormat="false" ht="15.75" hidden="false" customHeight="false" outlineLevel="0" collapsed="false">
      <c r="E494" s="142"/>
      <c r="G494" s="142"/>
    </row>
    <row r="495" customFormat="false" ht="15.75" hidden="false" customHeight="false" outlineLevel="0" collapsed="false">
      <c r="E495" s="142"/>
      <c r="G495" s="142"/>
    </row>
    <row r="496" customFormat="false" ht="15.75" hidden="false" customHeight="false" outlineLevel="0" collapsed="false">
      <c r="E496" s="142"/>
      <c r="G496" s="142"/>
    </row>
    <row r="497" customFormat="false" ht="15.75" hidden="false" customHeight="false" outlineLevel="0" collapsed="false">
      <c r="E497" s="142"/>
      <c r="G497" s="142"/>
    </row>
    <row r="498" customFormat="false" ht="15.75" hidden="false" customHeight="false" outlineLevel="0" collapsed="false">
      <c r="E498" s="142"/>
      <c r="G498" s="142"/>
    </row>
    <row r="499" customFormat="false" ht="15.75" hidden="false" customHeight="false" outlineLevel="0" collapsed="false">
      <c r="E499" s="142"/>
      <c r="G499" s="142"/>
    </row>
    <row r="500" customFormat="false" ht="15.75" hidden="false" customHeight="false" outlineLevel="0" collapsed="false">
      <c r="E500" s="142"/>
      <c r="G500" s="142"/>
    </row>
    <row r="501" customFormat="false" ht="15.75" hidden="false" customHeight="false" outlineLevel="0" collapsed="false">
      <c r="E501" s="142"/>
      <c r="G501" s="142"/>
    </row>
    <row r="502" customFormat="false" ht="15.75" hidden="false" customHeight="false" outlineLevel="0" collapsed="false">
      <c r="E502" s="142"/>
      <c r="G502" s="142"/>
    </row>
    <row r="503" customFormat="false" ht="15.75" hidden="false" customHeight="false" outlineLevel="0" collapsed="false">
      <c r="E503" s="142"/>
      <c r="G503" s="142"/>
    </row>
    <row r="504" customFormat="false" ht="15.75" hidden="false" customHeight="false" outlineLevel="0" collapsed="false">
      <c r="E504" s="142"/>
      <c r="G504" s="142"/>
    </row>
    <row r="505" customFormat="false" ht="15.75" hidden="false" customHeight="false" outlineLevel="0" collapsed="false">
      <c r="E505" s="142"/>
      <c r="G505" s="142"/>
    </row>
    <row r="506" customFormat="false" ht="15.75" hidden="false" customHeight="false" outlineLevel="0" collapsed="false">
      <c r="E506" s="142"/>
      <c r="G506" s="142"/>
    </row>
    <row r="507" customFormat="false" ht="15.75" hidden="false" customHeight="false" outlineLevel="0" collapsed="false">
      <c r="E507" s="142"/>
      <c r="G507" s="142"/>
    </row>
    <row r="508" customFormat="false" ht="15.75" hidden="false" customHeight="false" outlineLevel="0" collapsed="false">
      <c r="E508" s="142"/>
      <c r="G508" s="142"/>
    </row>
    <row r="509" customFormat="false" ht="15.75" hidden="false" customHeight="false" outlineLevel="0" collapsed="false">
      <c r="E509" s="142"/>
      <c r="G509" s="142"/>
    </row>
    <row r="510" customFormat="false" ht="15.75" hidden="false" customHeight="false" outlineLevel="0" collapsed="false">
      <c r="E510" s="142"/>
      <c r="G510" s="142"/>
    </row>
    <row r="511" customFormat="false" ht="15.75" hidden="false" customHeight="false" outlineLevel="0" collapsed="false">
      <c r="E511" s="142"/>
      <c r="G511" s="142"/>
    </row>
    <row r="512" customFormat="false" ht="15.75" hidden="false" customHeight="false" outlineLevel="0" collapsed="false">
      <c r="E512" s="142"/>
      <c r="G512" s="142"/>
    </row>
    <row r="513" customFormat="false" ht="15.75" hidden="false" customHeight="false" outlineLevel="0" collapsed="false">
      <c r="E513" s="142"/>
      <c r="G513" s="142"/>
    </row>
    <row r="514" customFormat="false" ht="15.75" hidden="false" customHeight="false" outlineLevel="0" collapsed="false">
      <c r="E514" s="142"/>
      <c r="G514" s="142"/>
    </row>
    <row r="515" customFormat="false" ht="15.75" hidden="false" customHeight="false" outlineLevel="0" collapsed="false">
      <c r="E515" s="142"/>
      <c r="G515" s="142"/>
    </row>
    <row r="516" customFormat="false" ht="15.75" hidden="false" customHeight="false" outlineLevel="0" collapsed="false">
      <c r="E516" s="142"/>
      <c r="G516" s="142"/>
    </row>
    <row r="517" customFormat="false" ht="15.75" hidden="false" customHeight="false" outlineLevel="0" collapsed="false">
      <c r="E517" s="142"/>
      <c r="G517" s="142"/>
    </row>
    <row r="518" customFormat="false" ht="15.75" hidden="false" customHeight="false" outlineLevel="0" collapsed="false">
      <c r="E518" s="142"/>
      <c r="G518" s="142"/>
    </row>
    <row r="519" customFormat="false" ht="15.75" hidden="false" customHeight="false" outlineLevel="0" collapsed="false">
      <c r="E519" s="142"/>
      <c r="G519" s="142"/>
    </row>
    <row r="520" customFormat="false" ht="15.75" hidden="false" customHeight="false" outlineLevel="0" collapsed="false">
      <c r="E520" s="142"/>
      <c r="G520" s="142"/>
    </row>
    <row r="521" customFormat="false" ht="15.75" hidden="false" customHeight="false" outlineLevel="0" collapsed="false">
      <c r="E521" s="142"/>
      <c r="G521" s="142"/>
    </row>
    <row r="522" customFormat="false" ht="15.75" hidden="false" customHeight="false" outlineLevel="0" collapsed="false">
      <c r="E522" s="142"/>
      <c r="G522" s="142"/>
    </row>
    <row r="523" customFormat="false" ht="15.75" hidden="false" customHeight="false" outlineLevel="0" collapsed="false">
      <c r="E523" s="142"/>
      <c r="G523" s="142"/>
    </row>
    <row r="524" customFormat="false" ht="15.75" hidden="false" customHeight="false" outlineLevel="0" collapsed="false">
      <c r="E524" s="142"/>
      <c r="G524" s="142"/>
    </row>
    <row r="525" customFormat="false" ht="15.75" hidden="false" customHeight="false" outlineLevel="0" collapsed="false">
      <c r="E525" s="142"/>
      <c r="G525" s="142"/>
    </row>
    <row r="526" customFormat="false" ht="15.75" hidden="false" customHeight="false" outlineLevel="0" collapsed="false">
      <c r="E526" s="142"/>
      <c r="G526" s="142"/>
    </row>
    <row r="527" customFormat="false" ht="15.75" hidden="false" customHeight="false" outlineLevel="0" collapsed="false">
      <c r="E527" s="142"/>
      <c r="G527" s="142"/>
    </row>
    <row r="528" customFormat="false" ht="15.75" hidden="false" customHeight="false" outlineLevel="0" collapsed="false">
      <c r="E528" s="142"/>
      <c r="G528" s="142"/>
    </row>
    <row r="529" customFormat="false" ht="15.75" hidden="false" customHeight="false" outlineLevel="0" collapsed="false">
      <c r="E529" s="142"/>
      <c r="G529" s="142"/>
    </row>
    <row r="530" customFormat="false" ht="15.75" hidden="false" customHeight="false" outlineLevel="0" collapsed="false">
      <c r="E530" s="142"/>
      <c r="G530" s="142"/>
    </row>
    <row r="531" customFormat="false" ht="15.75" hidden="false" customHeight="false" outlineLevel="0" collapsed="false">
      <c r="E531" s="142"/>
      <c r="G531" s="142"/>
    </row>
    <row r="532" customFormat="false" ht="15.75" hidden="false" customHeight="false" outlineLevel="0" collapsed="false">
      <c r="E532" s="142"/>
      <c r="G532" s="142"/>
    </row>
    <row r="533" customFormat="false" ht="15.75" hidden="false" customHeight="false" outlineLevel="0" collapsed="false">
      <c r="E533" s="142"/>
      <c r="G533" s="142"/>
    </row>
    <row r="534" customFormat="false" ht="15.75" hidden="false" customHeight="false" outlineLevel="0" collapsed="false">
      <c r="E534" s="142"/>
      <c r="G534" s="142"/>
    </row>
    <row r="535" customFormat="false" ht="15.75" hidden="false" customHeight="false" outlineLevel="0" collapsed="false">
      <c r="E535" s="142"/>
      <c r="G535" s="142"/>
    </row>
    <row r="536" customFormat="false" ht="15.75" hidden="false" customHeight="false" outlineLevel="0" collapsed="false">
      <c r="E536" s="142"/>
      <c r="G536" s="142"/>
    </row>
    <row r="537" customFormat="false" ht="15.75" hidden="false" customHeight="false" outlineLevel="0" collapsed="false">
      <c r="E537" s="142"/>
      <c r="G537" s="142"/>
    </row>
    <row r="538" customFormat="false" ht="15.75" hidden="false" customHeight="false" outlineLevel="0" collapsed="false">
      <c r="E538" s="142"/>
      <c r="G538" s="142"/>
    </row>
    <row r="539" customFormat="false" ht="15.75" hidden="false" customHeight="false" outlineLevel="0" collapsed="false">
      <c r="E539" s="142"/>
      <c r="G539" s="142"/>
    </row>
    <row r="540" customFormat="false" ht="15.75" hidden="false" customHeight="false" outlineLevel="0" collapsed="false">
      <c r="E540" s="142"/>
      <c r="G540" s="142"/>
    </row>
    <row r="541" customFormat="false" ht="15.75" hidden="false" customHeight="false" outlineLevel="0" collapsed="false">
      <c r="E541" s="142"/>
      <c r="G541" s="142"/>
    </row>
    <row r="542" customFormat="false" ht="15.75" hidden="false" customHeight="false" outlineLevel="0" collapsed="false">
      <c r="E542" s="142"/>
      <c r="G542" s="142"/>
    </row>
    <row r="543" customFormat="false" ht="15.75" hidden="false" customHeight="false" outlineLevel="0" collapsed="false">
      <c r="E543" s="142"/>
      <c r="G543" s="142"/>
    </row>
    <row r="544" customFormat="false" ht="15.75" hidden="false" customHeight="false" outlineLevel="0" collapsed="false">
      <c r="E544" s="142"/>
      <c r="G544" s="142"/>
    </row>
    <row r="545" customFormat="false" ht="15.75" hidden="false" customHeight="false" outlineLevel="0" collapsed="false">
      <c r="E545" s="142"/>
      <c r="G545" s="142"/>
    </row>
    <row r="546" customFormat="false" ht="15.75" hidden="false" customHeight="false" outlineLevel="0" collapsed="false">
      <c r="E546" s="142"/>
      <c r="G546" s="142"/>
    </row>
    <row r="547" customFormat="false" ht="15.75" hidden="false" customHeight="false" outlineLevel="0" collapsed="false">
      <c r="E547" s="142"/>
      <c r="G547" s="142"/>
    </row>
    <row r="548" customFormat="false" ht="15.75" hidden="false" customHeight="false" outlineLevel="0" collapsed="false">
      <c r="E548" s="142"/>
      <c r="G548" s="142"/>
    </row>
    <row r="549" customFormat="false" ht="15.75" hidden="false" customHeight="false" outlineLevel="0" collapsed="false">
      <c r="E549" s="142"/>
      <c r="G549" s="142"/>
    </row>
    <row r="550" customFormat="false" ht="15.75" hidden="false" customHeight="false" outlineLevel="0" collapsed="false">
      <c r="E550" s="142"/>
      <c r="G550" s="142"/>
    </row>
    <row r="551" customFormat="false" ht="15.75" hidden="false" customHeight="false" outlineLevel="0" collapsed="false">
      <c r="E551" s="142"/>
      <c r="G551" s="142"/>
    </row>
    <row r="552" customFormat="false" ht="15.75" hidden="false" customHeight="false" outlineLevel="0" collapsed="false">
      <c r="E552" s="142"/>
      <c r="G552" s="142"/>
    </row>
    <row r="553" customFormat="false" ht="15.75" hidden="false" customHeight="false" outlineLevel="0" collapsed="false">
      <c r="E553" s="142"/>
      <c r="G553" s="142"/>
    </row>
    <row r="554" customFormat="false" ht="15.75" hidden="false" customHeight="false" outlineLevel="0" collapsed="false">
      <c r="E554" s="142"/>
      <c r="G554" s="142"/>
    </row>
    <row r="555" customFormat="false" ht="15.75" hidden="false" customHeight="false" outlineLevel="0" collapsed="false">
      <c r="E555" s="142"/>
      <c r="G555" s="142"/>
    </row>
    <row r="556" customFormat="false" ht="15.75" hidden="false" customHeight="false" outlineLevel="0" collapsed="false">
      <c r="E556" s="142"/>
      <c r="G556" s="142"/>
    </row>
    <row r="557" customFormat="false" ht="15.75" hidden="false" customHeight="false" outlineLevel="0" collapsed="false">
      <c r="E557" s="142"/>
      <c r="G557" s="142"/>
    </row>
    <row r="558" customFormat="false" ht="15.75" hidden="false" customHeight="false" outlineLevel="0" collapsed="false">
      <c r="E558" s="142"/>
      <c r="G558" s="142"/>
    </row>
    <row r="559" customFormat="false" ht="15.75" hidden="false" customHeight="false" outlineLevel="0" collapsed="false">
      <c r="E559" s="142"/>
      <c r="G559" s="142"/>
    </row>
    <row r="560" customFormat="false" ht="15.75" hidden="false" customHeight="false" outlineLevel="0" collapsed="false">
      <c r="E560" s="142"/>
      <c r="G560" s="142"/>
    </row>
    <row r="561" customFormat="false" ht="15.75" hidden="false" customHeight="false" outlineLevel="0" collapsed="false">
      <c r="E561" s="142"/>
      <c r="G561" s="142"/>
    </row>
    <row r="562" customFormat="false" ht="15.75" hidden="false" customHeight="false" outlineLevel="0" collapsed="false">
      <c r="E562" s="142"/>
      <c r="G562" s="142"/>
    </row>
    <row r="563" customFormat="false" ht="15.75" hidden="false" customHeight="false" outlineLevel="0" collapsed="false">
      <c r="E563" s="142"/>
      <c r="G563" s="142"/>
    </row>
    <row r="564" customFormat="false" ht="15.75" hidden="false" customHeight="false" outlineLevel="0" collapsed="false">
      <c r="E564" s="142"/>
      <c r="G564" s="142"/>
    </row>
    <row r="565" customFormat="false" ht="15.75" hidden="false" customHeight="false" outlineLevel="0" collapsed="false">
      <c r="E565" s="142"/>
      <c r="G565" s="142"/>
    </row>
    <row r="566" customFormat="false" ht="15.75" hidden="false" customHeight="false" outlineLevel="0" collapsed="false">
      <c r="E566" s="142"/>
      <c r="G566" s="142"/>
    </row>
    <row r="567" customFormat="false" ht="15.75" hidden="false" customHeight="false" outlineLevel="0" collapsed="false">
      <c r="E567" s="142"/>
      <c r="G567" s="142"/>
    </row>
    <row r="568" customFormat="false" ht="15.75" hidden="false" customHeight="false" outlineLevel="0" collapsed="false">
      <c r="E568" s="142"/>
      <c r="G568" s="142"/>
    </row>
    <row r="569" customFormat="false" ht="15.75" hidden="false" customHeight="false" outlineLevel="0" collapsed="false">
      <c r="E569" s="142"/>
      <c r="G569" s="142"/>
    </row>
    <row r="570" customFormat="false" ht="15.75" hidden="false" customHeight="false" outlineLevel="0" collapsed="false">
      <c r="E570" s="142"/>
      <c r="G570" s="142"/>
    </row>
    <row r="571" customFormat="false" ht="15.75" hidden="false" customHeight="false" outlineLevel="0" collapsed="false">
      <c r="E571" s="142"/>
      <c r="G571" s="142"/>
    </row>
    <row r="572" customFormat="false" ht="15.75" hidden="false" customHeight="false" outlineLevel="0" collapsed="false">
      <c r="E572" s="142"/>
      <c r="G572" s="142"/>
    </row>
    <row r="573" customFormat="false" ht="15.75" hidden="false" customHeight="false" outlineLevel="0" collapsed="false">
      <c r="E573" s="142"/>
      <c r="G573" s="142"/>
    </row>
    <row r="574" customFormat="false" ht="15.75" hidden="false" customHeight="false" outlineLevel="0" collapsed="false">
      <c r="E574" s="142"/>
      <c r="G574" s="142"/>
    </row>
    <row r="575" customFormat="false" ht="15.75" hidden="false" customHeight="false" outlineLevel="0" collapsed="false">
      <c r="E575" s="142"/>
      <c r="G575" s="142"/>
    </row>
    <row r="576" customFormat="false" ht="15.75" hidden="false" customHeight="false" outlineLevel="0" collapsed="false">
      <c r="E576" s="142"/>
      <c r="G576" s="142"/>
    </row>
    <row r="577" customFormat="false" ht="15.75" hidden="false" customHeight="false" outlineLevel="0" collapsed="false">
      <c r="E577" s="142"/>
      <c r="G577" s="142"/>
    </row>
    <row r="578" customFormat="false" ht="15.75" hidden="false" customHeight="false" outlineLevel="0" collapsed="false">
      <c r="E578" s="142"/>
      <c r="G578" s="142"/>
    </row>
    <row r="579" customFormat="false" ht="15.75" hidden="false" customHeight="false" outlineLevel="0" collapsed="false">
      <c r="E579" s="142"/>
      <c r="G579" s="142"/>
    </row>
    <row r="580" customFormat="false" ht="15.75" hidden="false" customHeight="false" outlineLevel="0" collapsed="false">
      <c r="E580" s="142"/>
      <c r="G580" s="142"/>
    </row>
    <row r="581" customFormat="false" ht="15.75" hidden="false" customHeight="false" outlineLevel="0" collapsed="false">
      <c r="E581" s="142"/>
      <c r="G581" s="142"/>
    </row>
    <row r="582" customFormat="false" ht="15.75" hidden="false" customHeight="false" outlineLevel="0" collapsed="false">
      <c r="E582" s="142"/>
      <c r="G582" s="142"/>
    </row>
    <row r="583" customFormat="false" ht="15.75" hidden="false" customHeight="false" outlineLevel="0" collapsed="false">
      <c r="E583" s="142"/>
      <c r="G583" s="142"/>
    </row>
    <row r="584" customFormat="false" ht="15.75" hidden="false" customHeight="false" outlineLevel="0" collapsed="false">
      <c r="E584" s="142"/>
      <c r="G584" s="142"/>
    </row>
    <row r="585" customFormat="false" ht="15.75" hidden="false" customHeight="false" outlineLevel="0" collapsed="false">
      <c r="E585" s="142"/>
      <c r="G585" s="142"/>
    </row>
    <row r="586" customFormat="false" ht="15.75" hidden="false" customHeight="false" outlineLevel="0" collapsed="false">
      <c r="E586" s="142"/>
      <c r="G586" s="142"/>
    </row>
    <row r="587" customFormat="false" ht="15.75" hidden="false" customHeight="false" outlineLevel="0" collapsed="false">
      <c r="E587" s="142"/>
      <c r="G587" s="142"/>
    </row>
    <row r="588" customFormat="false" ht="15.75" hidden="false" customHeight="false" outlineLevel="0" collapsed="false">
      <c r="E588" s="142"/>
      <c r="G588" s="142"/>
    </row>
    <row r="589" customFormat="false" ht="15.75" hidden="false" customHeight="false" outlineLevel="0" collapsed="false">
      <c r="E589" s="142"/>
      <c r="G589" s="142"/>
    </row>
    <row r="590" customFormat="false" ht="15.75" hidden="false" customHeight="false" outlineLevel="0" collapsed="false">
      <c r="E590" s="142"/>
      <c r="G590" s="142"/>
    </row>
    <row r="591" customFormat="false" ht="15.75" hidden="false" customHeight="false" outlineLevel="0" collapsed="false">
      <c r="E591" s="142"/>
      <c r="G591" s="142"/>
    </row>
    <row r="592" customFormat="false" ht="15.75" hidden="false" customHeight="false" outlineLevel="0" collapsed="false">
      <c r="E592" s="142"/>
      <c r="G592" s="142"/>
    </row>
    <row r="593" customFormat="false" ht="15.75" hidden="false" customHeight="false" outlineLevel="0" collapsed="false">
      <c r="E593" s="142"/>
      <c r="G593" s="142"/>
    </row>
    <row r="594" customFormat="false" ht="15.75" hidden="false" customHeight="false" outlineLevel="0" collapsed="false">
      <c r="E594" s="142"/>
      <c r="G594" s="142"/>
    </row>
    <row r="595" customFormat="false" ht="15.75" hidden="false" customHeight="false" outlineLevel="0" collapsed="false">
      <c r="E595" s="142"/>
      <c r="G595" s="142"/>
    </row>
    <row r="596" customFormat="false" ht="15.75" hidden="false" customHeight="false" outlineLevel="0" collapsed="false">
      <c r="E596" s="142"/>
      <c r="G596" s="142"/>
    </row>
    <row r="597" customFormat="false" ht="15.75" hidden="false" customHeight="false" outlineLevel="0" collapsed="false">
      <c r="E597" s="142"/>
      <c r="G597" s="142"/>
    </row>
    <row r="598" customFormat="false" ht="15.75" hidden="false" customHeight="false" outlineLevel="0" collapsed="false">
      <c r="E598" s="142"/>
      <c r="G598" s="142"/>
    </row>
    <row r="599" customFormat="false" ht="15.75" hidden="false" customHeight="false" outlineLevel="0" collapsed="false">
      <c r="E599" s="142"/>
      <c r="G599" s="142"/>
    </row>
    <row r="600" customFormat="false" ht="15.75" hidden="false" customHeight="false" outlineLevel="0" collapsed="false">
      <c r="E600" s="142"/>
      <c r="G600" s="142"/>
    </row>
    <row r="601" customFormat="false" ht="15.75" hidden="false" customHeight="false" outlineLevel="0" collapsed="false">
      <c r="E601" s="142"/>
      <c r="G601" s="142"/>
    </row>
    <row r="602" customFormat="false" ht="15.75" hidden="false" customHeight="false" outlineLevel="0" collapsed="false">
      <c r="E602" s="142"/>
      <c r="G602" s="142"/>
    </row>
    <row r="603" customFormat="false" ht="15.75" hidden="false" customHeight="false" outlineLevel="0" collapsed="false">
      <c r="E603" s="142"/>
      <c r="G603" s="142"/>
    </row>
    <row r="604" customFormat="false" ht="15.75" hidden="false" customHeight="false" outlineLevel="0" collapsed="false">
      <c r="E604" s="142"/>
      <c r="G604" s="142"/>
    </row>
    <row r="605" customFormat="false" ht="15.75" hidden="false" customHeight="false" outlineLevel="0" collapsed="false">
      <c r="E605" s="142"/>
      <c r="G605" s="142"/>
    </row>
    <row r="606" customFormat="false" ht="15.75" hidden="false" customHeight="false" outlineLevel="0" collapsed="false">
      <c r="E606" s="142"/>
      <c r="G606" s="142"/>
    </row>
    <row r="607" customFormat="false" ht="15.75" hidden="false" customHeight="false" outlineLevel="0" collapsed="false">
      <c r="E607" s="142"/>
      <c r="G607" s="142"/>
    </row>
    <row r="608" customFormat="false" ht="15.75" hidden="false" customHeight="false" outlineLevel="0" collapsed="false">
      <c r="E608" s="142"/>
      <c r="G608" s="142"/>
    </row>
    <row r="609" customFormat="false" ht="15.75" hidden="false" customHeight="false" outlineLevel="0" collapsed="false">
      <c r="E609" s="142"/>
      <c r="G609" s="142"/>
    </row>
    <row r="610" customFormat="false" ht="15.75" hidden="false" customHeight="false" outlineLevel="0" collapsed="false">
      <c r="E610" s="142"/>
      <c r="G610" s="142"/>
    </row>
    <row r="611" customFormat="false" ht="15.75" hidden="false" customHeight="false" outlineLevel="0" collapsed="false">
      <c r="E611" s="142"/>
      <c r="G611" s="142"/>
    </row>
    <row r="612" customFormat="false" ht="15.75" hidden="false" customHeight="false" outlineLevel="0" collapsed="false">
      <c r="E612" s="142"/>
      <c r="G612" s="142"/>
    </row>
    <row r="613" customFormat="false" ht="15.75" hidden="false" customHeight="false" outlineLevel="0" collapsed="false">
      <c r="E613" s="142"/>
      <c r="G613" s="142"/>
    </row>
    <row r="614" customFormat="false" ht="15.75" hidden="false" customHeight="false" outlineLevel="0" collapsed="false">
      <c r="E614" s="142"/>
      <c r="G614" s="142"/>
    </row>
    <row r="615" customFormat="false" ht="15.75" hidden="false" customHeight="false" outlineLevel="0" collapsed="false">
      <c r="E615" s="142"/>
      <c r="G615" s="142"/>
    </row>
    <row r="616" customFormat="false" ht="15.75" hidden="false" customHeight="false" outlineLevel="0" collapsed="false">
      <c r="E616" s="142"/>
      <c r="G616" s="142"/>
    </row>
    <row r="617" customFormat="false" ht="15.75" hidden="false" customHeight="false" outlineLevel="0" collapsed="false">
      <c r="E617" s="142"/>
      <c r="G617" s="142"/>
    </row>
    <row r="618" customFormat="false" ht="15.75" hidden="false" customHeight="false" outlineLevel="0" collapsed="false">
      <c r="E618" s="142"/>
      <c r="G618" s="142"/>
    </row>
    <row r="619" customFormat="false" ht="15.75" hidden="false" customHeight="false" outlineLevel="0" collapsed="false">
      <c r="E619" s="142"/>
      <c r="G619" s="142"/>
    </row>
    <row r="620" customFormat="false" ht="15.75" hidden="false" customHeight="false" outlineLevel="0" collapsed="false">
      <c r="E620" s="142"/>
      <c r="G620" s="142"/>
    </row>
    <row r="621" customFormat="false" ht="15.75" hidden="false" customHeight="false" outlineLevel="0" collapsed="false">
      <c r="E621" s="142"/>
      <c r="G621" s="142"/>
    </row>
    <row r="622" customFormat="false" ht="15.75" hidden="false" customHeight="false" outlineLevel="0" collapsed="false">
      <c r="E622" s="142"/>
      <c r="G622" s="142"/>
    </row>
    <row r="623" customFormat="false" ht="15.75" hidden="false" customHeight="false" outlineLevel="0" collapsed="false">
      <c r="E623" s="142"/>
      <c r="G623" s="142"/>
    </row>
    <row r="624" customFormat="false" ht="15.75" hidden="false" customHeight="false" outlineLevel="0" collapsed="false">
      <c r="E624" s="142"/>
      <c r="G624" s="142"/>
    </row>
    <row r="625" customFormat="false" ht="15.75" hidden="false" customHeight="false" outlineLevel="0" collapsed="false">
      <c r="E625" s="142"/>
      <c r="G625" s="142"/>
    </row>
    <row r="626" customFormat="false" ht="15.75" hidden="false" customHeight="false" outlineLevel="0" collapsed="false">
      <c r="E626" s="142"/>
      <c r="G626" s="142"/>
    </row>
    <row r="627" customFormat="false" ht="15.75" hidden="false" customHeight="false" outlineLevel="0" collapsed="false">
      <c r="E627" s="142"/>
      <c r="G627" s="142"/>
    </row>
    <row r="628" customFormat="false" ht="15.75" hidden="false" customHeight="false" outlineLevel="0" collapsed="false">
      <c r="E628" s="142"/>
      <c r="G628" s="142"/>
    </row>
    <row r="629" customFormat="false" ht="15.75" hidden="false" customHeight="false" outlineLevel="0" collapsed="false">
      <c r="E629" s="142"/>
      <c r="G629" s="142"/>
    </row>
    <row r="630" customFormat="false" ht="15.75" hidden="false" customHeight="false" outlineLevel="0" collapsed="false">
      <c r="E630" s="142"/>
      <c r="G630" s="142"/>
    </row>
    <row r="631" customFormat="false" ht="15.75" hidden="false" customHeight="false" outlineLevel="0" collapsed="false">
      <c r="E631" s="142"/>
      <c r="G631" s="142"/>
    </row>
    <row r="632" customFormat="false" ht="15.75" hidden="false" customHeight="false" outlineLevel="0" collapsed="false">
      <c r="E632" s="142"/>
      <c r="G632" s="142"/>
    </row>
    <row r="633" customFormat="false" ht="15.75" hidden="false" customHeight="false" outlineLevel="0" collapsed="false">
      <c r="E633" s="142"/>
      <c r="G633" s="142"/>
    </row>
    <row r="634" customFormat="false" ht="15.75" hidden="false" customHeight="false" outlineLevel="0" collapsed="false">
      <c r="E634" s="142"/>
      <c r="G634" s="142"/>
    </row>
    <row r="635" customFormat="false" ht="15.75" hidden="false" customHeight="false" outlineLevel="0" collapsed="false">
      <c r="E635" s="142"/>
      <c r="G635" s="142"/>
    </row>
    <row r="636" customFormat="false" ht="15.75" hidden="false" customHeight="false" outlineLevel="0" collapsed="false">
      <c r="E636" s="142"/>
      <c r="G636" s="142"/>
    </row>
    <row r="637" customFormat="false" ht="15.75" hidden="false" customHeight="false" outlineLevel="0" collapsed="false">
      <c r="E637" s="142"/>
      <c r="G637" s="142"/>
    </row>
    <row r="638" customFormat="false" ht="15.75" hidden="false" customHeight="false" outlineLevel="0" collapsed="false">
      <c r="E638" s="142"/>
      <c r="G638" s="142"/>
    </row>
    <row r="639" customFormat="false" ht="15.75" hidden="false" customHeight="false" outlineLevel="0" collapsed="false">
      <c r="E639" s="142"/>
      <c r="G639" s="142"/>
    </row>
    <row r="640" customFormat="false" ht="15.75" hidden="false" customHeight="false" outlineLevel="0" collapsed="false">
      <c r="E640" s="142"/>
      <c r="G640" s="142"/>
    </row>
    <row r="641" customFormat="false" ht="15.75" hidden="false" customHeight="false" outlineLevel="0" collapsed="false">
      <c r="E641" s="142"/>
      <c r="G641" s="142"/>
    </row>
    <row r="642" customFormat="false" ht="15.75" hidden="false" customHeight="false" outlineLevel="0" collapsed="false">
      <c r="E642" s="142"/>
      <c r="G642" s="142"/>
    </row>
    <row r="643" customFormat="false" ht="15.75" hidden="false" customHeight="false" outlineLevel="0" collapsed="false">
      <c r="E643" s="142"/>
      <c r="G643" s="142"/>
    </row>
    <row r="644" customFormat="false" ht="15.75" hidden="false" customHeight="false" outlineLevel="0" collapsed="false">
      <c r="E644" s="142"/>
      <c r="G644" s="142"/>
    </row>
    <row r="645" customFormat="false" ht="15.75" hidden="false" customHeight="false" outlineLevel="0" collapsed="false">
      <c r="E645" s="142"/>
      <c r="G645" s="142"/>
    </row>
    <row r="646" customFormat="false" ht="15.75" hidden="false" customHeight="false" outlineLevel="0" collapsed="false">
      <c r="E646" s="142"/>
      <c r="G646" s="142"/>
    </row>
    <row r="647" customFormat="false" ht="15.75" hidden="false" customHeight="false" outlineLevel="0" collapsed="false">
      <c r="E647" s="142"/>
      <c r="G647" s="142"/>
    </row>
    <row r="648" customFormat="false" ht="15.75" hidden="false" customHeight="false" outlineLevel="0" collapsed="false">
      <c r="E648" s="142"/>
      <c r="G648" s="142"/>
    </row>
    <row r="649" customFormat="false" ht="15.75" hidden="false" customHeight="false" outlineLevel="0" collapsed="false">
      <c r="E649" s="142"/>
      <c r="G649" s="142"/>
    </row>
    <row r="650" customFormat="false" ht="15.75" hidden="false" customHeight="false" outlineLevel="0" collapsed="false">
      <c r="E650" s="142"/>
      <c r="G650" s="142"/>
    </row>
    <row r="651" customFormat="false" ht="15.75" hidden="false" customHeight="false" outlineLevel="0" collapsed="false">
      <c r="E651" s="142"/>
      <c r="G651" s="142"/>
    </row>
    <row r="652" customFormat="false" ht="15.75" hidden="false" customHeight="false" outlineLevel="0" collapsed="false">
      <c r="E652" s="142"/>
      <c r="G652" s="142"/>
    </row>
    <row r="653" customFormat="false" ht="15.75" hidden="false" customHeight="false" outlineLevel="0" collapsed="false">
      <c r="E653" s="142"/>
      <c r="G653" s="142"/>
    </row>
    <row r="654" customFormat="false" ht="15.75" hidden="false" customHeight="false" outlineLevel="0" collapsed="false">
      <c r="E654" s="142"/>
      <c r="G654" s="142"/>
    </row>
    <row r="655" customFormat="false" ht="15.75" hidden="false" customHeight="false" outlineLevel="0" collapsed="false">
      <c r="E655" s="142"/>
      <c r="G655" s="142"/>
    </row>
    <row r="656" customFormat="false" ht="15.75" hidden="false" customHeight="false" outlineLevel="0" collapsed="false">
      <c r="E656" s="142"/>
      <c r="G656" s="142"/>
    </row>
    <row r="657" customFormat="false" ht="15.75" hidden="false" customHeight="false" outlineLevel="0" collapsed="false">
      <c r="E657" s="142"/>
      <c r="G657" s="142"/>
    </row>
    <row r="658" customFormat="false" ht="15.75" hidden="false" customHeight="false" outlineLevel="0" collapsed="false">
      <c r="E658" s="142"/>
      <c r="G658" s="142"/>
    </row>
    <row r="659" customFormat="false" ht="15.75" hidden="false" customHeight="false" outlineLevel="0" collapsed="false">
      <c r="E659" s="142"/>
      <c r="G659" s="142"/>
    </row>
    <row r="660" customFormat="false" ht="15.75" hidden="false" customHeight="false" outlineLevel="0" collapsed="false">
      <c r="E660" s="142"/>
      <c r="G660" s="142"/>
    </row>
    <row r="661" customFormat="false" ht="15.75" hidden="false" customHeight="false" outlineLevel="0" collapsed="false">
      <c r="E661" s="142"/>
      <c r="G661" s="142"/>
    </row>
    <row r="662" customFormat="false" ht="15.75" hidden="false" customHeight="false" outlineLevel="0" collapsed="false">
      <c r="E662" s="142"/>
      <c r="G662" s="142"/>
    </row>
    <row r="663" customFormat="false" ht="15.75" hidden="false" customHeight="false" outlineLevel="0" collapsed="false">
      <c r="E663" s="142"/>
      <c r="G663" s="142"/>
    </row>
    <row r="664" customFormat="false" ht="15.75" hidden="false" customHeight="false" outlineLevel="0" collapsed="false">
      <c r="E664" s="142"/>
      <c r="G664" s="142"/>
    </row>
    <row r="665" customFormat="false" ht="15.75" hidden="false" customHeight="false" outlineLevel="0" collapsed="false">
      <c r="E665" s="142"/>
      <c r="G665" s="142"/>
    </row>
    <row r="666" customFormat="false" ht="15.75" hidden="false" customHeight="false" outlineLevel="0" collapsed="false">
      <c r="E666" s="142"/>
      <c r="G666" s="142"/>
    </row>
    <row r="667" customFormat="false" ht="15.75" hidden="false" customHeight="false" outlineLevel="0" collapsed="false">
      <c r="E667" s="142"/>
      <c r="G667" s="142"/>
    </row>
    <row r="668" customFormat="false" ht="15.75" hidden="false" customHeight="false" outlineLevel="0" collapsed="false">
      <c r="E668" s="142"/>
      <c r="G668" s="142"/>
    </row>
    <row r="669" customFormat="false" ht="15.75" hidden="false" customHeight="false" outlineLevel="0" collapsed="false">
      <c r="E669" s="142"/>
      <c r="G669" s="142"/>
    </row>
    <row r="670" customFormat="false" ht="15.75" hidden="false" customHeight="false" outlineLevel="0" collapsed="false">
      <c r="E670" s="142"/>
      <c r="G670" s="142"/>
    </row>
    <row r="671" customFormat="false" ht="15.75" hidden="false" customHeight="false" outlineLevel="0" collapsed="false">
      <c r="E671" s="142"/>
      <c r="G671" s="142"/>
    </row>
    <row r="672" customFormat="false" ht="15.75" hidden="false" customHeight="false" outlineLevel="0" collapsed="false">
      <c r="E672" s="142"/>
      <c r="G672" s="142"/>
    </row>
    <row r="673" customFormat="false" ht="15.75" hidden="false" customHeight="false" outlineLevel="0" collapsed="false">
      <c r="E673" s="142"/>
      <c r="G673" s="142"/>
    </row>
    <row r="674" customFormat="false" ht="15.75" hidden="false" customHeight="false" outlineLevel="0" collapsed="false">
      <c r="E674" s="142"/>
      <c r="G674" s="142"/>
    </row>
    <row r="675" customFormat="false" ht="15.75" hidden="false" customHeight="false" outlineLevel="0" collapsed="false">
      <c r="E675" s="142"/>
      <c r="G675" s="142"/>
    </row>
    <row r="676" customFormat="false" ht="15.75" hidden="false" customHeight="false" outlineLevel="0" collapsed="false">
      <c r="E676" s="142"/>
      <c r="G676" s="142"/>
    </row>
    <row r="677" customFormat="false" ht="15.75" hidden="false" customHeight="false" outlineLevel="0" collapsed="false">
      <c r="E677" s="142"/>
      <c r="G677" s="142"/>
    </row>
    <row r="678" customFormat="false" ht="15.75" hidden="false" customHeight="false" outlineLevel="0" collapsed="false">
      <c r="E678" s="142"/>
      <c r="G678" s="142"/>
    </row>
    <row r="679" customFormat="false" ht="15.75" hidden="false" customHeight="false" outlineLevel="0" collapsed="false">
      <c r="E679" s="142"/>
      <c r="G679" s="142"/>
    </row>
    <row r="680" customFormat="false" ht="15.75" hidden="false" customHeight="false" outlineLevel="0" collapsed="false">
      <c r="E680" s="142"/>
      <c r="G680" s="142"/>
    </row>
    <row r="681" customFormat="false" ht="15.75" hidden="false" customHeight="false" outlineLevel="0" collapsed="false">
      <c r="E681" s="142"/>
      <c r="G681" s="142"/>
    </row>
    <row r="682" customFormat="false" ht="15.75" hidden="false" customHeight="false" outlineLevel="0" collapsed="false">
      <c r="E682" s="142"/>
      <c r="G682" s="142"/>
    </row>
    <row r="683" customFormat="false" ht="15.75" hidden="false" customHeight="false" outlineLevel="0" collapsed="false">
      <c r="E683" s="142"/>
      <c r="G683" s="142"/>
    </row>
    <row r="684" customFormat="false" ht="15.75" hidden="false" customHeight="false" outlineLevel="0" collapsed="false">
      <c r="E684" s="142"/>
      <c r="G684" s="142"/>
    </row>
    <row r="685" customFormat="false" ht="15.75" hidden="false" customHeight="false" outlineLevel="0" collapsed="false">
      <c r="E685" s="142"/>
      <c r="G685" s="142"/>
    </row>
    <row r="686" customFormat="false" ht="15.75" hidden="false" customHeight="false" outlineLevel="0" collapsed="false">
      <c r="E686" s="142"/>
      <c r="G686" s="142"/>
    </row>
    <row r="687" customFormat="false" ht="15.75" hidden="false" customHeight="false" outlineLevel="0" collapsed="false">
      <c r="E687" s="142"/>
      <c r="G687" s="142"/>
    </row>
    <row r="688" customFormat="false" ht="15.75" hidden="false" customHeight="false" outlineLevel="0" collapsed="false">
      <c r="E688" s="142"/>
      <c r="G688" s="142"/>
    </row>
    <row r="689" customFormat="false" ht="15.75" hidden="false" customHeight="false" outlineLevel="0" collapsed="false">
      <c r="E689" s="142"/>
      <c r="G689" s="142"/>
    </row>
    <row r="690" customFormat="false" ht="15.75" hidden="false" customHeight="false" outlineLevel="0" collapsed="false">
      <c r="E690" s="142"/>
      <c r="G690" s="142"/>
    </row>
    <row r="691" customFormat="false" ht="15.75" hidden="false" customHeight="false" outlineLevel="0" collapsed="false">
      <c r="E691" s="142"/>
      <c r="G691" s="142"/>
    </row>
    <row r="692" customFormat="false" ht="15.75" hidden="false" customHeight="false" outlineLevel="0" collapsed="false">
      <c r="E692" s="142"/>
      <c r="G692" s="142"/>
    </row>
    <row r="693" customFormat="false" ht="15.75" hidden="false" customHeight="false" outlineLevel="0" collapsed="false">
      <c r="E693" s="142"/>
      <c r="G693" s="142"/>
    </row>
    <row r="694" customFormat="false" ht="15.75" hidden="false" customHeight="false" outlineLevel="0" collapsed="false">
      <c r="E694" s="142"/>
      <c r="G694" s="142"/>
    </row>
    <row r="695" customFormat="false" ht="15.75" hidden="false" customHeight="false" outlineLevel="0" collapsed="false">
      <c r="E695" s="142"/>
      <c r="G695" s="142"/>
    </row>
    <row r="696" customFormat="false" ht="15.75" hidden="false" customHeight="false" outlineLevel="0" collapsed="false">
      <c r="E696" s="142"/>
      <c r="G696" s="142"/>
    </row>
    <row r="697" customFormat="false" ht="15.75" hidden="false" customHeight="false" outlineLevel="0" collapsed="false">
      <c r="E697" s="142"/>
      <c r="G697" s="142"/>
    </row>
    <row r="698" customFormat="false" ht="15.75" hidden="false" customHeight="false" outlineLevel="0" collapsed="false">
      <c r="E698" s="142"/>
      <c r="G698" s="142"/>
    </row>
    <row r="699" customFormat="false" ht="15.75" hidden="false" customHeight="false" outlineLevel="0" collapsed="false">
      <c r="E699" s="142"/>
      <c r="G699" s="142"/>
    </row>
    <row r="700" customFormat="false" ht="15.75" hidden="false" customHeight="false" outlineLevel="0" collapsed="false">
      <c r="E700" s="142"/>
      <c r="G700" s="142"/>
    </row>
    <row r="701" customFormat="false" ht="15.75" hidden="false" customHeight="false" outlineLevel="0" collapsed="false">
      <c r="E701" s="142"/>
      <c r="G701" s="142"/>
    </row>
    <row r="702" customFormat="false" ht="15.75" hidden="false" customHeight="false" outlineLevel="0" collapsed="false">
      <c r="E702" s="142"/>
      <c r="G702" s="142"/>
    </row>
    <row r="703" customFormat="false" ht="15.75" hidden="false" customHeight="false" outlineLevel="0" collapsed="false">
      <c r="E703" s="142"/>
      <c r="G703" s="142"/>
    </row>
    <row r="704" customFormat="false" ht="15.75" hidden="false" customHeight="false" outlineLevel="0" collapsed="false">
      <c r="E704" s="142"/>
      <c r="G704" s="142"/>
    </row>
    <row r="705" customFormat="false" ht="15.75" hidden="false" customHeight="false" outlineLevel="0" collapsed="false">
      <c r="E705" s="142"/>
      <c r="G705" s="142"/>
    </row>
    <row r="706" customFormat="false" ht="15.75" hidden="false" customHeight="false" outlineLevel="0" collapsed="false">
      <c r="E706" s="142"/>
      <c r="G706" s="142"/>
    </row>
    <row r="707" customFormat="false" ht="15.75" hidden="false" customHeight="false" outlineLevel="0" collapsed="false">
      <c r="E707" s="142"/>
      <c r="G707" s="142"/>
    </row>
    <row r="708" customFormat="false" ht="15.75" hidden="false" customHeight="false" outlineLevel="0" collapsed="false">
      <c r="E708" s="142"/>
      <c r="G708" s="142"/>
    </row>
    <row r="709" customFormat="false" ht="15.75" hidden="false" customHeight="false" outlineLevel="0" collapsed="false">
      <c r="E709" s="142"/>
      <c r="G709" s="142"/>
    </row>
    <row r="710" customFormat="false" ht="15.75" hidden="false" customHeight="false" outlineLevel="0" collapsed="false">
      <c r="E710" s="142"/>
      <c r="G710" s="142"/>
    </row>
    <row r="711" customFormat="false" ht="15.75" hidden="false" customHeight="false" outlineLevel="0" collapsed="false">
      <c r="E711" s="142"/>
      <c r="G711" s="142"/>
    </row>
    <row r="712" customFormat="false" ht="15.75" hidden="false" customHeight="false" outlineLevel="0" collapsed="false">
      <c r="E712" s="142"/>
      <c r="G712" s="142"/>
    </row>
    <row r="713" customFormat="false" ht="15.75" hidden="false" customHeight="false" outlineLevel="0" collapsed="false">
      <c r="E713" s="142"/>
      <c r="G713" s="142"/>
    </row>
    <row r="714" customFormat="false" ht="15.75" hidden="false" customHeight="false" outlineLevel="0" collapsed="false">
      <c r="E714" s="142"/>
      <c r="G714" s="142"/>
    </row>
    <row r="715" customFormat="false" ht="15.75" hidden="false" customHeight="false" outlineLevel="0" collapsed="false">
      <c r="E715" s="142"/>
      <c r="G715" s="142"/>
    </row>
    <row r="716" customFormat="false" ht="15.75" hidden="false" customHeight="false" outlineLevel="0" collapsed="false">
      <c r="E716" s="142"/>
      <c r="G716" s="142"/>
    </row>
    <row r="717" customFormat="false" ht="15.75" hidden="false" customHeight="false" outlineLevel="0" collapsed="false">
      <c r="E717" s="142"/>
      <c r="G717" s="142"/>
    </row>
    <row r="718" customFormat="false" ht="15.75" hidden="false" customHeight="false" outlineLevel="0" collapsed="false">
      <c r="E718" s="142"/>
      <c r="G718" s="142"/>
    </row>
    <row r="719" customFormat="false" ht="15.75" hidden="false" customHeight="false" outlineLevel="0" collapsed="false">
      <c r="E719" s="142"/>
      <c r="G719" s="142"/>
    </row>
    <row r="720" customFormat="false" ht="15.75" hidden="false" customHeight="false" outlineLevel="0" collapsed="false">
      <c r="E720" s="142"/>
      <c r="G720" s="142"/>
    </row>
    <row r="721" customFormat="false" ht="15.75" hidden="false" customHeight="false" outlineLevel="0" collapsed="false">
      <c r="E721" s="142"/>
      <c r="G721" s="142"/>
    </row>
    <row r="722" customFormat="false" ht="15.75" hidden="false" customHeight="false" outlineLevel="0" collapsed="false">
      <c r="E722" s="142"/>
      <c r="G722" s="142"/>
    </row>
    <row r="723" customFormat="false" ht="15.75" hidden="false" customHeight="false" outlineLevel="0" collapsed="false">
      <c r="E723" s="142"/>
      <c r="G723" s="142"/>
    </row>
    <row r="724" customFormat="false" ht="15.75" hidden="false" customHeight="false" outlineLevel="0" collapsed="false">
      <c r="E724" s="142"/>
      <c r="G724" s="142"/>
    </row>
    <row r="725" customFormat="false" ht="15.75" hidden="false" customHeight="false" outlineLevel="0" collapsed="false">
      <c r="E725" s="142"/>
      <c r="G725" s="142"/>
    </row>
    <row r="726" customFormat="false" ht="15.75" hidden="false" customHeight="false" outlineLevel="0" collapsed="false">
      <c r="E726" s="142"/>
      <c r="G726" s="142"/>
    </row>
    <row r="727" customFormat="false" ht="15.75" hidden="false" customHeight="false" outlineLevel="0" collapsed="false">
      <c r="E727" s="142"/>
      <c r="G727" s="142"/>
    </row>
    <row r="728" customFormat="false" ht="15.75" hidden="false" customHeight="false" outlineLevel="0" collapsed="false">
      <c r="E728" s="142"/>
      <c r="G728" s="142"/>
    </row>
    <row r="729" customFormat="false" ht="15.75" hidden="false" customHeight="false" outlineLevel="0" collapsed="false">
      <c r="E729" s="142"/>
      <c r="G729" s="142"/>
    </row>
    <row r="730" customFormat="false" ht="15.75" hidden="false" customHeight="false" outlineLevel="0" collapsed="false">
      <c r="E730" s="142"/>
      <c r="G730" s="142"/>
    </row>
    <row r="731" customFormat="false" ht="15.75" hidden="false" customHeight="false" outlineLevel="0" collapsed="false">
      <c r="E731" s="142"/>
      <c r="G731" s="142"/>
    </row>
    <row r="732" customFormat="false" ht="15.75" hidden="false" customHeight="false" outlineLevel="0" collapsed="false">
      <c r="E732" s="142"/>
      <c r="G732" s="142"/>
    </row>
    <row r="733" customFormat="false" ht="15.75" hidden="false" customHeight="false" outlineLevel="0" collapsed="false">
      <c r="E733" s="142"/>
      <c r="G733" s="142"/>
    </row>
    <row r="734" customFormat="false" ht="15.75" hidden="false" customHeight="false" outlineLevel="0" collapsed="false">
      <c r="E734" s="142"/>
      <c r="G734" s="142"/>
    </row>
    <row r="735" customFormat="false" ht="15.75" hidden="false" customHeight="false" outlineLevel="0" collapsed="false">
      <c r="E735" s="142"/>
      <c r="G735" s="142"/>
    </row>
    <row r="736" customFormat="false" ht="15.75" hidden="false" customHeight="false" outlineLevel="0" collapsed="false">
      <c r="E736" s="142"/>
      <c r="G736" s="142"/>
    </row>
    <row r="737" customFormat="false" ht="15.75" hidden="false" customHeight="false" outlineLevel="0" collapsed="false">
      <c r="E737" s="142"/>
      <c r="G737" s="142"/>
    </row>
    <row r="738" customFormat="false" ht="15.75" hidden="false" customHeight="false" outlineLevel="0" collapsed="false">
      <c r="E738" s="142"/>
      <c r="G738" s="142"/>
    </row>
    <row r="739" customFormat="false" ht="15.75" hidden="false" customHeight="false" outlineLevel="0" collapsed="false">
      <c r="E739" s="142"/>
      <c r="G739" s="142"/>
    </row>
    <row r="740" customFormat="false" ht="15.75" hidden="false" customHeight="false" outlineLevel="0" collapsed="false">
      <c r="E740" s="142"/>
      <c r="G740" s="142"/>
    </row>
    <row r="741" customFormat="false" ht="15.75" hidden="false" customHeight="false" outlineLevel="0" collapsed="false">
      <c r="E741" s="142"/>
      <c r="G741" s="142"/>
    </row>
    <row r="742" customFormat="false" ht="15.75" hidden="false" customHeight="false" outlineLevel="0" collapsed="false">
      <c r="E742" s="142"/>
      <c r="G742" s="142"/>
    </row>
    <row r="743" customFormat="false" ht="15.75" hidden="false" customHeight="false" outlineLevel="0" collapsed="false">
      <c r="E743" s="142"/>
      <c r="G743" s="142"/>
    </row>
    <row r="744" customFormat="false" ht="15.75" hidden="false" customHeight="false" outlineLevel="0" collapsed="false">
      <c r="E744" s="142"/>
      <c r="G744" s="142"/>
    </row>
    <row r="745" customFormat="false" ht="15.75" hidden="false" customHeight="false" outlineLevel="0" collapsed="false">
      <c r="E745" s="142"/>
      <c r="G745" s="142"/>
    </row>
    <row r="746" customFormat="false" ht="15.75" hidden="false" customHeight="false" outlineLevel="0" collapsed="false">
      <c r="E746" s="142"/>
      <c r="G746" s="142"/>
    </row>
    <row r="747" customFormat="false" ht="15.75" hidden="false" customHeight="false" outlineLevel="0" collapsed="false">
      <c r="E747" s="142"/>
      <c r="G747" s="142"/>
    </row>
    <row r="748" customFormat="false" ht="15.75" hidden="false" customHeight="false" outlineLevel="0" collapsed="false">
      <c r="E748" s="142"/>
      <c r="G748" s="142"/>
    </row>
    <row r="749" customFormat="false" ht="15.75" hidden="false" customHeight="false" outlineLevel="0" collapsed="false">
      <c r="E749" s="142"/>
      <c r="G749" s="142"/>
    </row>
    <row r="750" customFormat="false" ht="15.75" hidden="false" customHeight="false" outlineLevel="0" collapsed="false">
      <c r="E750" s="142"/>
      <c r="G750" s="142"/>
    </row>
    <row r="751" customFormat="false" ht="15.75" hidden="false" customHeight="false" outlineLevel="0" collapsed="false">
      <c r="E751" s="142"/>
      <c r="G751" s="142"/>
    </row>
    <row r="752" customFormat="false" ht="15.75" hidden="false" customHeight="false" outlineLevel="0" collapsed="false">
      <c r="E752" s="142"/>
      <c r="G752" s="142"/>
    </row>
    <row r="753" customFormat="false" ht="15.75" hidden="false" customHeight="false" outlineLevel="0" collapsed="false">
      <c r="E753" s="142"/>
      <c r="G753" s="142"/>
    </row>
    <row r="754" customFormat="false" ht="15.75" hidden="false" customHeight="false" outlineLevel="0" collapsed="false">
      <c r="E754" s="142"/>
      <c r="G754" s="142"/>
    </row>
    <row r="755" customFormat="false" ht="15.75" hidden="false" customHeight="false" outlineLevel="0" collapsed="false">
      <c r="E755" s="142"/>
      <c r="G755" s="142"/>
    </row>
    <row r="756" customFormat="false" ht="15.75" hidden="false" customHeight="false" outlineLevel="0" collapsed="false">
      <c r="E756" s="142"/>
      <c r="G756" s="142"/>
    </row>
    <row r="757" customFormat="false" ht="15.75" hidden="false" customHeight="false" outlineLevel="0" collapsed="false">
      <c r="E757" s="142"/>
      <c r="G757" s="142"/>
    </row>
    <row r="758" customFormat="false" ht="15.75" hidden="false" customHeight="false" outlineLevel="0" collapsed="false">
      <c r="E758" s="142"/>
      <c r="G758" s="142"/>
    </row>
    <row r="759" customFormat="false" ht="15.75" hidden="false" customHeight="false" outlineLevel="0" collapsed="false">
      <c r="E759" s="142"/>
      <c r="G759" s="142"/>
    </row>
    <row r="760" customFormat="false" ht="15.75" hidden="false" customHeight="false" outlineLevel="0" collapsed="false">
      <c r="E760" s="142"/>
      <c r="G760" s="142"/>
    </row>
    <row r="761" customFormat="false" ht="15.75" hidden="false" customHeight="false" outlineLevel="0" collapsed="false">
      <c r="E761" s="142"/>
      <c r="G761" s="142"/>
    </row>
    <row r="762" customFormat="false" ht="15.75" hidden="false" customHeight="false" outlineLevel="0" collapsed="false">
      <c r="E762" s="142"/>
      <c r="G762" s="142"/>
    </row>
    <row r="763" customFormat="false" ht="15.75" hidden="false" customHeight="false" outlineLevel="0" collapsed="false">
      <c r="E763" s="142"/>
      <c r="G763" s="142"/>
    </row>
    <row r="764" customFormat="false" ht="15.75" hidden="false" customHeight="false" outlineLevel="0" collapsed="false">
      <c r="E764" s="142"/>
      <c r="G764" s="142"/>
    </row>
    <row r="765" customFormat="false" ht="15.75" hidden="false" customHeight="false" outlineLevel="0" collapsed="false">
      <c r="E765" s="142"/>
      <c r="G765" s="142"/>
    </row>
    <row r="766" customFormat="false" ht="15.75" hidden="false" customHeight="false" outlineLevel="0" collapsed="false">
      <c r="E766" s="142"/>
      <c r="G766" s="142"/>
    </row>
    <row r="767" customFormat="false" ht="15.75" hidden="false" customHeight="false" outlineLevel="0" collapsed="false">
      <c r="E767" s="142"/>
      <c r="G767" s="142"/>
    </row>
    <row r="768" customFormat="false" ht="15.75" hidden="false" customHeight="false" outlineLevel="0" collapsed="false">
      <c r="E768" s="142"/>
      <c r="G768" s="142"/>
    </row>
    <row r="769" customFormat="false" ht="15.75" hidden="false" customHeight="false" outlineLevel="0" collapsed="false">
      <c r="E769" s="142"/>
      <c r="G769" s="142"/>
    </row>
    <row r="770" customFormat="false" ht="15.75" hidden="false" customHeight="false" outlineLevel="0" collapsed="false">
      <c r="E770" s="142"/>
      <c r="G770" s="142"/>
    </row>
    <row r="771" customFormat="false" ht="15.75" hidden="false" customHeight="false" outlineLevel="0" collapsed="false">
      <c r="E771" s="142"/>
      <c r="G771" s="142"/>
    </row>
    <row r="772" customFormat="false" ht="15.75" hidden="false" customHeight="false" outlineLevel="0" collapsed="false">
      <c r="E772" s="142"/>
      <c r="G772" s="142"/>
    </row>
    <row r="773" customFormat="false" ht="15.75" hidden="false" customHeight="false" outlineLevel="0" collapsed="false">
      <c r="E773" s="142"/>
      <c r="G773" s="142"/>
    </row>
    <row r="774" customFormat="false" ht="15.75" hidden="false" customHeight="false" outlineLevel="0" collapsed="false">
      <c r="E774" s="142"/>
      <c r="G774" s="142"/>
    </row>
    <row r="775" customFormat="false" ht="15.75" hidden="false" customHeight="false" outlineLevel="0" collapsed="false">
      <c r="E775" s="142"/>
      <c r="G775" s="142"/>
    </row>
    <row r="776" customFormat="false" ht="15.75" hidden="false" customHeight="false" outlineLevel="0" collapsed="false">
      <c r="E776" s="142"/>
      <c r="G776" s="142"/>
    </row>
    <row r="777" customFormat="false" ht="15.75" hidden="false" customHeight="false" outlineLevel="0" collapsed="false">
      <c r="E777" s="142"/>
      <c r="G777" s="142"/>
    </row>
    <row r="778" customFormat="false" ht="15.75" hidden="false" customHeight="false" outlineLevel="0" collapsed="false">
      <c r="E778" s="142"/>
      <c r="G778" s="142"/>
    </row>
    <row r="779" customFormat="false" ht="15.75" hidden="false" customHeight="false" outlineLevel="0" collapsed="false">
      <c r="E779" s="142"/>
      <c r="G779" s="142"/>
    </row>
    <row r="780" customFormat="false" ht="15.75" hidden="false" customHeight="false" outlineLevel="0" collapsed="false">
      <c r="E780" s="142"/>
      <c r="G780" s="142"/>
    </row>
    <row r="781" customFormat="false" ht="15.75" hidden="false" customHeight="false" outlineLevel="0" collapsed="false">
      <c r="E781" s="142"/>
      <c r="G781" s="142"/>
    </row>
    <row r="782" customFormat="false" ht="15.75" hidden="false" customHeight="false" outlineLevel="0" collapsed="false">
      <c r="E782" s="142"/>
      <c r="G782" s="142"/>
    </row>
    <row r="783" customFormat="false" ht="15.75" hidden="false" customHeight="false" outlineLevel="0" collapsed="false">
      <c r="E783" s="142"/>
      <c r="G783" s="142"/>
    </row>
    <row r="784" customFormat="false" ht="15.75" hidden="false" customHeight="false" outlineLevel="0" collapsed="false">
      <c r="E784" s="142"/>
      <c r="G784" s="142"/>
    </row>
    <row r="785" customFormat="false" ht="15.75" hidden="false" customHeight="false" outlineLevel="0" collapsed="false">
      <c r="E785" s="142"/>
      <c r="G785" s="142"/>
    </row>
    <row r="786" customFormat="false" ht="15.75" hidden="false" customHeight="false" outlineLevel="0" collapsed="false">
      <c r="E786" s="142"/>
      <c r="G786" s="142"/>
    </row>
    <row r="787" customFormat="false" ht="15.75" hidden="false" customHeight="false" outlineLevel="0" collapsed="false">
      <c r="E787" s="142"/>
      <c r="G787" s="142"/>
    </row>
    <row r="788" customFormat="false" ht="15.75" hidden="false" customHeight="false" outlineLevel="0" collapsed="false">
      <c r="E788" s="142"/>
      <c r="G788" s="142"/>
    </row>
    <row r="789" customFormat="false" ht="15.75" hidden="false" customHeight="false" outlineLevel="0" collapsed="false">
      <c r="E789" s="142"/>
      <c r="G789" s="142"/>
    </row>
    <row r="790" customFormat="false" ht="15.75" hidden="false" customHeight="false" outlineLevel="0" collapsed="false">
      <c r="E790" s="142"/>
      <c r="G790" s="142"/>
    </row>
    <row r="791" customFormat="false" ht="15.75" hidden="false" customHeight="false" outlineLevel="0" collapsed="false">
      <c r="E791" s="142"/>
      <c r="G791" s="142"/>
    </row>
    <row r="792" customFormat="false" ht="15.75" hidden="false" customHeight="false" outlineLevel="0" collapsed="false">
      <c r="E792" s="142"/>
      <c r="G792" s="142"/>
    </row>
    <row r="793" customFormat="false" ht="15.75" hidden="false" customHeight="false" outlineLevel="0" collapsed="false">
      <c r="E793" s="142"/>
      <c r="G793" s="142"/>
    </row>
    <row r="794" customFormat="false" ht="15.75" hidden="false" customHeight="false" outlineLevel="0" collapsed="false">
      <c r="E794" s="142"/>
      <c r="G794" s="142"/>
    </row>
    <row r="795" customFormat="false" ht="15.75" hidden="false" customHeight="false" outlineLevel="0" collapsed="false">
      <c r="E795" s="142"/>
      <c r="G795" s="142"/>
    </row>
    <row r="796" customFormat="false" ht="15.75" hidden="false" customHeight="false" outlineLevel="0" collapsed="false">
      <c r="E796" s="142"/>
      <c r="G796" s="142"/>
    </row>
    <row r="797" customFormat="false" ht="15.75" hidden="false" customHeight="false" outlineLevel="0" collapsed="false">
      <c r="E797" s="142"/>
      <c r="G797" s="142"/>
    </row>
    <row r="798" customFormat="false" ht="15.75" hidden="false" customHeight="false" outlineLevel="0" collapsed="false">
      <c r="E798" s="142"/>
      <c r="G798" s="142"/>
    </row>
    <row r="799" customFormat="false" ht="15.75" hidden="false" customHeight="false" outlineLevel="0" collapsed="false">
      <c r="E799" s="142"/>
      <c r="G799" s="142"/>
    </row>
    <row r="800" customFormat="false" ht="15.75" hidden="false" customHeight="false" outlineLevel="0" collapsed="false">
      <c r="E800" s="142"/>
      <c r="G800" s="142"/>
    </row>
    <row r="801" customFormat="false" ht="15.75" hidden="false" customHeight="false" outlineLevel="0" collapsed="false">
      <c r="E801" s="142"/>
      <c r="G801" s="142"/>
    </row>
    <row r="802" customFormat="false" ht="15.75" hidden="false" customHeight="false" outlineLevel="0" collapsed="false">
      <c r="E802" s="142"/>
      <c r="G802" s="142"/>
    </row>
    <row r="803" customFormat="false" ht="15.75" hidden="false" customHeight="false" outlineLevel="0" collapsed="false">
      <c r="E803" s="142"/>
      <c r="G803" s="142"/>
    </row>
    <row r="804" customFormat="false" ht="15.75" hidden="false" customHeight="false" outlineLevel="0" collapsed="false">
      <c r="E804" s="142"/>
      <c r="G804" s="142"/>
    </row>
    <row r="805" customFormat="false" ht="15.75" hidden="false" customHeight="false" outlineLevel="0" collapsed="false">
      <c r="E805" s="142"/>
      <c r="G805" s="142"/>
    </row>
    <row r="806" customFormat="false" ht="15.75" hidden="false" customHeight="false" outlineLevel="0" collapsed="false">
      <c r="E806" s="142"/>
      <c r="G806" s="142"/>
    </row>
    <row r="807" customFormat="false" ht="15.75" hidden="false" customHeight="false" outlineLevel="0" collapsed="false">
      <c r="E807" s="142"/>
      <c r="G807" s="142"/>
    </row>
    <row r="808" customFormat="false" ht="15.75" hidden="false" customHeight="false" outlineLevel="0" collapsed="false">
      <c r="E808" s="142"/>
      <c r="G808" s="142"/>
    </row>
    <row r="809" customFormat="false" ht="15.75" hidden="false" customHeight="false" outlineLevel="0" collapsed="false">
      <c r="E809" s="142"/>
      <c r="G809" s="142"/>
    </row>
    <row r="810" customFormat="false" ht="15.75" hidden="false" customHeight="false" outlineLevel="0" collapsed="false">
      <c r="E810" s="142"/>
      <c r="G810" s="142"/>
    </row>
    <row r="811" customFormat="false" ht="15.75" hidden="false" customHeight="false" outlineLevel="0" collapsed="false">
      <c r="E811" s="142"/>
      <c r="G811" s="142"/>
    </row>
    <row r="812" customFormat="false" ht="15.75" hidden="false" customHeight="false" outlineLevel="0" collapsed="false">
      <c r="E812" s="142"/>
      <c r="G812" s="142"/>
    </row>
    <row r="813" customFormat="false" ht="15.75" hidden="false" customHeight="false" outlineLevel="0" collapsed="false">
      <c r="E813" s="142"/>
      <c r="G813" s="142"/>
    </row>
    <row r="814" customFormat="false" ht="15.75" hidden="false" customHeight="false" outlineLevel="0" collapsed="false">
      <c r="E814" s="142"/>
      <c r="G814" s="142"/>
    </row>
    <row r="815" customFormat="false" ht="15.75" hidden="false" customHeight="false" outlineLevel="0" collapsed="false">
      <c r="E815" s="142"/>
      <c r="G815" s="142"/>
    </row>
    <row r="816" customFormat="false" ht="15.75" hidden="false" customHeight="false" outlineLevel="0" collapsed="false">
      <c r="E816" s="142"/>
      <c r="G816" s="142"/>
    </row>
    <row r="817" customFormat="false" ht="15.75" hidden="false" customHeight="false" outlineLevel="0" collapsed="false">
      <c r="E817" s="142"/>
      <c r="G817" s="142"/>
    </row>
    <row r="818" customFormat="false" ht="15.75" hidden="false" customHeight="false" outlineLevel="0" collapsed="false">
      <c r="E818" s="142"/>
      <c r="G818" s="142"/>
    </row>
    <row r="819" customFormat="false" ht="15.75" hidden="false" customHeight="false" outlineLevel="0" collapsed="false">
      <c r="E819" s="142"/>
      <c r="G819" s="142"/>
    </row>
    <row r="820" customFormat="false" ht="15.75" hidden="false" customHeight="false" outlineLevel="0" collapsed="false">
      <c r="E820" s="142"/>
      <c r="G820" s="142"/>
    </row>
    <row r="821" customFormat="false" ht="15.75" hidden="false" customHeight="false" outlineLevel="0" collapsed="false">
      <c r="E821" s="142"/>
      <c r="G821" s="142"/>
    </row>
    <row r="822" customFormat="false" ht="15.75" hidden="false" customHeight="false" outlineLevel="0" collapsed="false">
      <c r="E822" s="142"/>
      <c r="G822" s="142"/>
    </row>
    <row r="823" customFormat="false" ht="15.75" hidden="false" customHeight="false" outlineLevel="0" collapsed="false">
      <c r="E823" s="142"/>
      <c r="G823" s="142"/>
    </row>
    <row r="824" customFormat="false" ht="15.75" hidden="false" customHeight="false" outlineLevel="0" collapsed="false">
      <c r="E824" s="142"/>
      <c r="G824" s="142"/>
    </row>
    <row r="825" customFormat="false" ht="15.75" hidden="false" customHeight="false" outlineLevel="0" collapsed="false">
      <c r="E825" s="142"/>
      <c r="G825" s="142"/>
    </row>
    <row r="826" customFormat="false" ht="15.75" hidden="false" customHeight="false" outlineLevel="0" collapsed="false">
      <c r="E826" s="142"/>
      <c r="G826" s="142"/>
    </row>
    <row r="827" customFormat="false" ht="15.75" hidden="false" customHeight="false" outlineLevel="0" collapsed="false">
      <c r="E827" s="142"/>
      <c r="G827" s="142"/>
    </row>
    <row r="828" customFormat="false" ht="15.75" hidden="false" customHeight="false" outlineLevel="0" collapsed="false">
      <c r="E828" s="142"/>
      <c r="G828" s="142"/>
    </row>
    <row r="829" customFormat="false" ht="15.75" hidden="false" customHeight="false" outlineLevel="0" collapsed="false">
      <c r="E829" s="142"/>
      <c r="G829" s="142"/>
    </row>
    <row r="830" customFormat="false" ht="15.75" hidden="false" customHeight="false" outlineLevel="0" collapsed="false">
      <c r="E830" s="142"/>
      <c r="G830" s="142"/>
    </row>
    <row r="831" customFormat="false" ht="15.75" hidden="false" customHeight="false" outlineLevel="0" collapsed="false">
      <c r="E831" s="142"/>
      <c r="G831" s="142"/>
    </row>
    <row r="832" customFormat="false" ht="15.75" hidden="false" customHeight="false" outlineLevel="0" collapsed="false">
      <c r="E832" s="142"/>
      <c r="G832" s="142"/>
    </row>
    <row r="833" customFormat="false" ht="15.75" hidden="false" customHeight="false" outlineLevel="0" collapsed="false">
      <c r="E833" s="142"/>
      <c r="G833" s="142"/>
    </row>
    <row r="834" customFormat="false" ht="15.75" hidden="false" customHeight="false" outlineLevel="0" collapsed="false">
      <c r="E834" s="142"/>
      <c r="G834" s="142"/>
    </row>
    <row r="835" customFormat="false" ht="15.75" hidden="false" customHeight="false" outlineLevel="0" collapsed="false">
      <c r="E835" s="142"/>
      <c r="G835" s="142"/>
    </row>
    <row r="836" customFormat="false" ht="15.75" hidden="false" customHeight="false" outlineLevel="0" collapsed="false">
      <c r="E836" s="142"/>
      <c r="G836" s="142"/>
    </row>
    <row r="837" customFormat="false" ht="15.75" hidden="false" customHeight="false" outlineLevel="0" collapsed="false">
      <c r="E837" s="142"/>
      <c r="G837" s="142"/>
    </row>
    <row r="838" customFormat="false" ht="15.75" hidden="false" customHeight="false" outlineLevel="0" collapsed="false">
      <c r="E838" s="142"/>
      <c r="G838" s="142"/>
    </row>
    <row r="839" customFormat="false" ht="15.75" hidden="false" customHeight="false" outlineLevel="0" collapsed="false">
      <c r="E839" s="142"/>
      <c r="G839" s="142"/>
    </row>
    <row r="840" customFormat="false" ht="15.75" hidden="false" customHeight="false" outlineLevel="0" collapsed="false">
      <c r="E840" s="142"/>
      <c r="G840" s="142"/>
    </row>
    <row r="841" customFormat="false" ht="15.75" hidden="false" customHeight="false" outlineLevel="0" collapsed="false">
      <c r="E841" s="142"/>
      <c r="G841" s="142"/>
    </row>
    <row r="842" customFormat="false" ht="15.75" hidden="false" customHeight="false" outlineLevel="0" collapsed="false">
      <c r="E842" s="142"/>
      <c r="G842" s="142"/>
    </row>
    <row r="843" customFormat="false" ht="15.75" hidden="false" customHeight="false" outlineLevel="0" collapsed="false">
      <c r="E843" s="142"/>
      <c r="G843" s="142"/>
    </row>
    <row r="844" customFormat="false" ht="15.75" hidden="false" customHeight="false" outlineLevel="0" collapsed="false">
      <c r="E844" s="142"/>
      <c r="G844" s="142"/>
    </row>
    <row r="845" customFormat="false" ht="15.75" hidden="false" customHeight="false" outlineLevel="0" collapsed="false">
      <c r="E845" s="142"/>
      <c r="G845" s="142"/>
    </row>
    <row r="846" customFormat="false" ht="15.75" hidden="false" customHeight="false" outlineLevel="0" collapsed="false">
      <c r="E846" s="142"/>
      <c r="G846" s="142"/>
    </row>
    <row r="847" customFormat="false" ht="15.75" hidden="false" customHeight="false" outlineLevel="0" collapsed="false">
      <c r="E847" s="142"/>
      <c r="G847" s="142"/>
    </row>
    <row r="848" customFormat="false" ht="15.75" hidden="false" customHeight="false" outlineLevel="0" collapsed="false">
      <c r="E848" s="142"/>
      <c r="G848" s="142"/>
    </row>
    <row r="849" customFormat="false" ht="15.75" hidden="false" customHeight="false" outlineLevel="0" collapsed="false">
      <c r="E849" s="142"/>
      <c r="G849" s="142"/>
    </row>
    <row r="850" customFormat="false" ht="15.75" hidden="false" customHeight="false" outlineLevel="0" collapsed="false">
      <c r="E850" s="142"/>
      <c r="G850" s="142"/>
    </row>
    <row r="851" customFormat="false" ht="15.75" hidden="false" customHeight="false" outlineLevel="0" collapsed="false">
      <c r="E851" s="142"/>
      <c r="G851" s="142"/>
    </row>
    <row r="852" customFormat="false" ht="15.75" hidden="false" customHeight="false" outlineLevel="0" collapsed="false">
      <c r="E852" s="142"/>
      <c r="G852" s="142"/>
    </row>
    <row r="853" customFormat="false" ht="15.75" hidden="false" customHeight="false" outlineLevel="0" collapsed="false">
      <c r="E853" s="142"/>
      <c r="G853" s="142"/>
    </row>
    <row r="854" customFormat="false" ht="15.75" hidden="false" customHeight="false" outlineLevel="0" collapsed="false">
      <c r="E854" s="142"/>
      <c r="G854" s="142"/>
    </row>
    <row r="855" customFormat="false" ht="15.75" hidden="false" customHeight="false" outlineLevel="0" collapsed="false">
      <c r="E855" s="142"/>
      <c r="G855" s="142"/>
    </row>
    <row r="856" customFormat="false" ht="15.75" hidden="false" customHeight="false" outlineLevel="0" collapsed="false">
      <c r="E856" s="142"/>
      <c r="G856" s="142"/>
    </row>
    <row r="857" customFormat="false" ht="15.75" hidden="false" customHeight="false" outlineLevel="0" collapsed="false">
      <c r="E857" s="142"/>
      <c r="G857" s="142"/>
    </row>
    <row r="858" customFormat="false" ht="15.75" hidden="false" customHeight="false" outlineLevel="0" collapsed="false">
      <c r="E858" s="142"/>
      <c r="G858" s="142"/>
    </row>
    <row r="859" customFormat="false" ht="15.75" hidden="false" customHeight="false" outlineLevel="0" collapsed="false">
      <c r="E859" s="142"/>
      <c r="G859" s="142"/>
    </row>
    <row r="860" customFormat="false" ht="15.75" hidden="false" customHeight="false" outlineLevel="0" collapsed="false">
      <c r="E860" s="142"/>
      <c r="G860" s="142"/>
    </row>
    <row r="861" customFormat="false" ht="15.75" hidden="false" customHeight="false" outlineLevel="0" collapsed="false">
      <c r="E861" s="142"/>
      <c r="G861" s="142"/>
    </row>
    <row r="862" customFormat="false" ht="15.75" hidden="false" customHeight="false" outlineLevel="0" collapsed="false">
      <c r="E862" s="142"/>
      <c r="G862" s="142"/>
    </row>
    <row r="863" customFormat="false" ht="15.75" hidden="false" customHeight="false" outlineLevel="0" collapsed="false">
      <c r="E863" s="142"/>
      <c r="G863" s="142"/>
    </row>
    <row r="864" customFormat="false" ht="15.75" hidden="false" customHeight="false" outlineLevel="0" collapsed="false">
      <c r="E864" s="142"/>
      <c r="G864" s="142"/>
    </row>
    <row r="865" customFormat="false" ht="15.75" hidden="false" customHeight="false" outlineLevel="0" collapsed="false">
      <c r="E865" s="142"/>
      <c r="G865" s="142"/>
    </row>
    <row r="866" customFormat="false" ht="15.75" hidden="false" customHeight="false" outlineLevel="0" collapsed="false">
      <c r="E866" s="142"/>
      <c r="G866" s="142"/>
    </row>
    <row r="867" customFormat="false" ht="15.75" hidden="false" customHeight="false" outlineLevel="0" collapsed="false">
      <c r="E867" s="142"/>
      <c r="G867" s="142"/>
    </row>
    <row r="868" customFormat="false" ht="15.75" hidden="false" customHeight="false" outlineLevel="0" collapsed="false">
      <c r="E868" s="142"/>
      <c r="G868" s="142"/>
    </row>
    <row r="869" customFormat="false" ht="15.75" hidden="false" customHeight="false" outlineLevel="0" collapsed="false">
      <c r="E869" s="142"/>
      <c r="G869" s="142"/>
    </row>
    <row r="870" customFormat="false" ht="15.75" hidden="false" customHeight="false" outlineLevel="0" collapsed="false">
      <c r="E870" s="142"/>
      <c r="G870" s="142"/>
    </row>
    <row r="871" customFormat="false" ht="15.75" hidden="false" customHeight="false" outlineLevel="0" collapsed="false">
      <c r="E871" s="142"/>
      <c r="G871" s="142"/>
    </row>
    <row r="872" customFormat="false" ht="15.75" hidden="false" customHeight="false" outlineLevel="0" collapsed="false">
      <c r="E872" s="142"/>
      <c r="G872" s="142"/>
    </row>
    <row r="873" customFormat="false" ht="15.75" hidden="false" customHeight="false" outlineLevel="0" collapsed="false">
      <c r="E873" s="142"/>
      <c r="G873" s="142"/>
    </row>
    <row r="874" customFormat="false" ht="15.75" hidden="false" customHeight="false" outlineLevel="0" collapsed="false">
      <c r="E874" s="142"/>
      <c r="G874" s="142"/>
    </row>
    <row r="875" customFormat="false" ht="15.75" hidden="false" customHeight="false" outlineLevel="0" collapsed="false">
      <c r="E875" s="142"/>
      <c r="G875" s="142"/>
    </row>
    <row r="876" customFormat="false" ht="15.75" hidden="false" customHeight="false" outlineLevel="0" collapsed="false">
      <c r="E876" s="142"/>
      <c r="G876" s="142"/>
    </row>
    <row r="877" customFormat="false" ht="15.75" hidden="false" customHeight="false" outlineLevel="0" collapsed="false">
      <c r="E877" s="142"/>
      <c r="G877" s="142"/>
    </row>
    <row r="878" customFormat="false" ht="15.75" hidden="false" customHeight="false" outlineLevel="0" collapsed="false">
      <c r="E878" s="142"/>
      <c r="G878" s="142"/>
    </row>
    <row r="879" customFormat="false" ht="15.75" hidden="false" customHeight="false" outlineLevel="0" collapsed="false">
      <c r="E879" s="142"/>
      <c r="G879" s="142"/>
    </row>
    <row r="880" customFormat="false" ht="15.75" hidden="false" customHeight="false" outlineLevel="0" collapsed="false">
      <c r="E880" s="142"/>
      <c r="G880" s="142"/>
    </row>
    <row r="881" customFormat="false" ht="15.75" hidden="false" customHeight="false" outlineLevel="0" collapsed="false">
      <c r="E881" s="142"/>
      <c r="G881" s="142"/>
    </row>
    <row r="882" customFormat="false" ht="15.75" hidden="false" customHeight="false" outlineLevel="0" collapsed="false">
      <c r="E882" s="142"/>
      <c r="G882" s="142"/>
    </row>
    <row r="883" customFormat="false" ht="15.75" hidden="false" customHeight="false" outlineLevel="0" collapsed="false">
      <c r="E883" s="142"/>
      <c r="G883" s="142"/>
    </row>
    <row r="884" customFormat="false" ht="15.75" hidden="false" customHeight="false" outlineLevel="0" collapsed="false">
      <c r="E884" s="142"/>
      <c r="G884" s="142"/>
    </row>
    <row r="885" customFormat="false" ht="15.75" hidden="false" customHeight="false" outlineLevel="0" collapsed="false">
      <c r="E885" s="142"/>
      <c r="G885" s="142"/>
    </row>
    <row r="886" customFormat="false" ht="15.75" hidden="false" customHeight="false" outlineLevel="0" collapsed="false">
      <c r="E886" s="142"/>
      <c r="G886" s="142"/>
    </row>
    <row r="887" customFormat="false" ht="15.75" hidden="false" customHeight="false" outlineLevel="0" collapsed="false">
      <c r="E887" s="142"/>
      <c r="G887" s="142"/>
    </row>
    <row r="888" customFormat="false" ht="15.75" hidden="false" customHeight="false" outlineLevel="0" collapsed="false">
      <c r="E888" s="142"/>
      <c r="G888" s="142"/>
    </row>
    <row r="889" customFormat="false" ht="15.75" hidden="false" customHeight="false" outlineLevel="0" collapsed="false">
      <c r="E889" s="142"/>
      <c r="G889" s="142"/>
    </row>
    <row r="890" customFormat="false" ht="15.75" hidden="false" customHeight="false" outlineLevel="0" collapsed="false">
      <c r="E890" s="142"/>
      <c r="G890" s="142"/>
    </row>
    <row r="891" customFormat="false" ht="15.75" hidden="false" customHeight="false" outlineLevel="0" collapsed="false">
      <c r="E891" s="142"/>
      <c r="G891" s="142"/>
    </row>
    <row r="892" customFormat="false" ht="15.75" hidden="false" customHeight="false" outlineLevel="0" collapsed="false">
      <c r="E892" s="142"/>
      <c r="G892" s="142"/>
    </row>
    <row r="893" customFormat="false" ht="15.75" hidden="false" customHeight="false" outlineLevel="0" collapsed="false">
      <c r="E893" s="142"/>
      <c r="G893" s="142"/>
    </row>
    <row r="894" customFormat="false" ht="15.75" hidden="false" customHeight="false" outlineLevel="0" collapsed="false">
      <c r="E894" s="142"/>
      <c r="G894" s="142"/>
    </row>
    <row r="895" customFormat="false" ht="15.75" hidden="false" customHeight="false" outlineLevel="0" collapsed="false">
      <c r="E895" s="142"/>
      <c r="G895" s="142"/>
    </row>
    <row r="896" customFormat="false" ht="15.75" hidden="false" customHeight="false" outlineLevel="0" collapsed="false">
      <c r="E896" s="142"/>
      <c r="G896" s="142"/>
    </row>
    <row r="897" customFormat="false" ht="15.75" hidden="false" customHeight="false" outlineLevel="0" collapsed="false">
      <c r="E897" s="142"/>
      <c r="G897" s="142"/>
    </row>
    <row r="898" customFormat="false" ht="15.75" hidden="false" customHeight="false" outlineLevel="0" collapsed="false">
      <c r="E898" s="142"/>
      <c r="G898" s="142"/>
    </row>
    <row r="899" customFormat="false" ht="15.75" hidden="false" customHeight="false" outlineLevel="0" collapsed="false">
      <c r="E899" s="142"/>
      <c r="G899" s="142"/>
    </row>
    <row r="900" customFormat="false" ht="15.75" hidden="false" customHeight="false" outlineLevel="0" collapsed="false">
      <c r="E900" s="142"/>
      <c r="G900" s="142"/>
    </row>
    <row r="901" customFormat="false" ht="15.75" hidden="false" customHeight="false" outlineLevel="0" collapsed="false">
      <c r="E901" s="142"/>
      <c r="G901" s="142"/>
    </row>
    <row r="902" customFormat="false" ht="15.75" hidden="false" customHeight="false" outlineLevel="0" collapsed="false">
      <c r="E902" s="142"/>
      <c r="G902" s="142"/>
    </row>
    <row r="903" customFormat="false" ht="15.75" hidden="false" customHeight="false" outlineLevel="0" collapsed="false">
      <c r="E903" s="142"/>
      <c r="G903" s="142"/>
    </row>
    <row r="904" customFormat="false" ht="15.75" hidden="false" customHeight="false" outlineLevel="0" collapsed="false">
      <c r="E904" s="142"/>
      <c r="G904" s="142"/>
    </row>
    <row r="905" customFormat="false" ht="15.75" hidden="false" customHeight="false" outlineLevel="0" collapsed="false">
      <c r="E905" s="142"/>
      <c r="G905" s="142"/>
    </row>
    <row r="906" customFormat="false" ht="15.75" hidden="false" customHeight="false" outlineLevel="0" collapsed="false">
      <c r="E906" s="142"/>
      <c r="G906" s="142"/>
    </row>
    <row r="907" customFormat="false" ht="15.75" hidden="false" customHeight="false" outlineLevel="0" collapsed="false">
      <c r="E907" s="142"/>
      <c r="G907" s="142"/>
    </row>
    <row r="908" customFormat="false" ht="15.75" hidden="false" customHeight="false" outlineLevel="0" collapsed="false">
      <c r="E908" s="142"/>
      <c r="G908" s="142"/>
    </row>
    <row r="909" customFormat="false" ht="15.75" hidden="false" customHeight="false" outlineLevel="0" collapsed="false">
      <c r="E909" s="142"/>
      <c r="G909" s="142"/>
    </row>
    <row r="910" customFormat="false" ht="15.75" hidden="false" customHeight="false" outlineLevel="0" collapsed="false">
      <c r="E910" s="142"/>
      <c r="G910" s="142"/>
    </row>
    <row r="911" customFormat="false" ht="15.75" hidden="false" customHeight="false" outlineLevel="0" collapsed="false">
      <c r="E911" s="142"/>
      <c r="G911" s="142"/>
    </row>
    <row r="912" customFormat="false" ht="15.75" hidden="false" customHeight="false" outlineLevel="0" collapsed="false">
      <c r="E912" s="142"/>
      <c r="G912" s="142"/>
    </row>
    <row r="913" customFormat="false" ht="15.75" hidden="false" customHeight="false" outlineLevel="0" collapsed="false">
      <c r="E913" s="142"/>
      <c r="G913" s="142"/>
    </row>
    <row r="914" customFormat="false" ht="15.75" hidden="false" customHeight="false" outlineLevel="0" collapsed="false">
      <c r="E914" s="142"/>
      <c r="G914" s="142"/>
    </row>
    <row r="915" customFormat="false" ht="15.75" hidden="false" customHeight="false" outlineLevel="0" collapsed="false">
      <c r="E915" s="142"/>
      <c r="G915" s="142"/>
    </row>
    <row r="916" customFormat="false" ht="15.75" hidden="false" customHeight="false" outlineLevel="0" collapsed="false">
      <c r="E916" s="142"/>
      <c r="G916" s="142"/>
    </row>
    <row r="917" customFormat="false" ht="15.75" hidden="false" customHeight="false" outlineLevel="0" collapsed="false">
      <c r="E917" s="142"/>
      <c r="G917" s="142"/>
    </row>
    <row r="918" customFormat="false" ht="15.75" hidden="false" customHeight="false" outlineLevel="0" collapsed="false">
      <c r="E918" s="142"/>
      <c r="G918" s="142"/>
    </row>
    <row r="919" customFormat="false" ht="15.75" hidden="false" customHeight="false" outlineLevel="0" collapsed="false">
      <c r="E919" s="142"/>
      <c r="G919" s="142"/>
    </row>
    <row r="920" customFormat="false" ht="15.75" hidden="false" customHeight="false" outlineLevel="0" collapsed="false">
      <c r="E920" s="142"/>
      <c r="G920" s="142"/>
    </row>
    <row r="921" customFormat="false" ht="15.75" hidden="false" customHeight="false" outlineLevel="0" collapsed="false">
      <c r="E921" s="142"/>
      <c r="G921" s="142"/>
    </row>
    <row r="922" customFormat="false" ht="15.75" hidden="false" customHeight="false" outlineLevel="0" collapsed="false">
      <c r="E922" s="142"/>
      <c r="G922" s="142"/>
    </row>
    <row r="923" customFormat="false" ht="15.75" hidden="false" customHeight="false" outlineLevel="0" collapsed="false">
      <c r="E923" s="142"/>
      <c r="G923" s="142"/>
    </row>
    <row r="924" customFormat="false" ht="15.75" hidden="false" customHeight="false" outlineLevel="0" collapsed="false">
      <c r="E924" s="142"/>
      <c r="G924" s="142"/>
    </row>
    <row r="925" customFormat="false" ht="15.75" hidden="false" customHeight="false" outlineLevel="0" collapsed="false">
      <c r="E925" s="142"/>
      <c r="G925" s="142"/>
    </row>
    <row r="926" customFormat="false" ht="15.75" hidden="false" customHeight="false" outlineLevel="0" collapsed="false">
      <c r="E926" s="142"/>
      <c r="G926" s="142"/>
    </row>
    <row r="927" customFormat="false" ht="15.75" hidden="false" customHeight="false" outlineLevel="0" collapsed="false">
      <c r="E927" s="142"/>
      <c r="G927" s="142"/>
    </row>
    <row r="928" customFormat="false" ht="15.75" hidden="false" customHeight="false" outlineLevel="0" collapsed="false">
      <c r="E928" s="142"/>
      <c r="G928" s="142"/>
    </row>
    <row r="929" customFormat="false" ht="15.75" hidden="false" customHeight="false" outlineLevel="0" collapsed="false">
      <c r="E929" s="142"/>
      <c r="G929" s="142"/>
    </row>
    <row r="930" customFormat="false" ht="15.75" hidden="false" customHeight="false" outlineLevel="0" collapsed="false">
      <c r="E930" s="142"/>
      <c r="G930" s="142"/>
    </row>
    <row r="931" customFormat="false" ht="15.75" hidden="false" customHeight="false" outlineLevel="0" collapsed="false">
      <c r="E931" s="142"/>
      <c r="G931" s="142"/>
    </row>
    <row r="932" customFormat="false" ht="15.75" hidden="false" customHeight="false" outlineLevel="0" collapsed="false">
      <c r="E932" s="142"/>
      <c r="G932" s="142"/>
    </row>
    <row r="933" customFormat="false" ht="15.75" hidden="false" customHeight="false" outlineLevel="0" collapsed="false">
      <c r="E933" s="142"/>
      <c r="G933" s="142"/>
    </row>
    <row r="934" customFormat="false" ht="15.75" hidden="false" customHeight="false" outlineLevel="0" collapsed="false">
      <c r="E934" s="142"/>
      <c r="G934" s="142"/>
    </row>
    <row r="935" customFormat="false" ht="15.75" hidden="false" customHeight="false" outlineLevel="0" collapsed="false">
      <c r="E935" s="142"/>
      <c r="G935" s="142"/>
    </row>
    <row r="936" customFormat="false" ht="15.75" hidden="false" customHeight="false" outlineLevel="0" collapsed="false">
      <c r="E936" s="142"/>
      <c r="G936" s="142"/>
    </row>
    <row r="937" customFormat="false" ht="15.75" hidden="false" customHeight="false" outlineLevel="0" collapsed="false">
      <c r="E937" s="142"/>
      <c r="G937" s="142"/>
    </row>
    <row r="938" customFormat="false" ht="15.75" hidden="false" customHeight="false" outlineLevel="0" collapsed="false">
      <c r="E938" s="142"/>
      <c r="G938" s="142"/>
    </row>
    <row r="939" customFormat="false" ht="15.75" hidden="false" customHeight="false" outlineLevel="0" collapsed="false">
      <c r="E939" s="142"/>
      <c r="G939" s="142"/>
    </row>
    <row r="940" customFormat="false" ht="15.75" hidden="false" customHeight="false" outlineLevel="0" collapsed="false">
      <c r="E940" s="142"/>
      <c r="G940" s="142"/>
    </row>
    <row r="941" customFormat="false" ht="15.75" hidden="false" customHeight="false" outlineLevel="0" collapsed="false">
      <c r="E941" s="142"/>
      <c r="G941" s="142"/>
    </row>
    <row r="942" customFormat="false" ht="15.75" hidden="false" customHeight="false" outlineLevel="0" collapsed="false">
      <c r="E942" s="142"/>
      <c r="G942" s="142"/>
    </row>
    <row r="943" customFormat="false" ht="15.75" hidden="false" customHeight="false" outlineLevel="0" collapsed="false">
      <c r="E943" s="142"/>
      <c r="G943" s="142"/>
    </row>
    <row r="944" customFormat="false" ht="15.75" hidden="false" customHeight="false" outlineLevel="0" collapsed="false">
      <c r="E944" s="142"/>
      <c r="G944" s="142"/>
    </row>
    <row r="945" customFormat="false" ht="15.75" hidden="false" customHeight="false" outlineLevel="0" collapsed="false">
      <c r="E945" s="142"/>
      <c r="G945" s="142"/>
    </row>
    <row r="946" customFormat="false" ht="15.75" hidden="false" customHeight="false" outlineLevel="0" collapsed="false">
      <c r="E946" s="142"/>
      <c r="G946" s="142"/>
    </row>
    <row r="947" customFormat="false" ht="15.75" hidden="false" customHeight="false" outlineLevel="0" collapsed="false">
      <c r="E947" s="142"/>
      <c r="G947" s="142"/>
    </row>
    <row r="948" customFormat="false" ht="15.75" hidden="false" customHeight="false" outlineLevel="0" collapsed="false">
      <c r="E948" s="142"/>
      <c r="G948" s="142"/>
    </row>
    <row r="949" customFormat="false" ht="15.75" hidden="false" customHeight="false" outlineLevel="0" collapsed="false">
      <c r="E949" s="142"/>
      <c r="G949" s="142"/>
    </row>
    <row r="950" customFormat="false" ht="15.75" hidden="false" customHeight="false" outlineLevel="0" collapsed="false">
      <c r="E950" s="142"/>
      <c r="G950" s="142"/>
    </row>
    <row r="951" customFormat="false" ht="15.75" hidden="false" customHeight="false" outlineLevel="0" collapsed="false">
      <c r="E951" s="142"/>
      <c r="G951" s="142"/>
    </row>
    <row r="952" customFormat="false" ht="15.75" hidden="false" customHeight="false" outlineLevel="0" collapsed="false">
      <c r="E952" s="142"/>
      <c r="G952" s="142"/>
    </row>
    <row r="953" customFormat="false" ht="15.75" hidden="false" customHeight="false" outlineLevel="0" collapsed="false">
      <c r="E953" s="142"/>
      <c r="G953" s="142"/>
    </row>
    <row r="954" customFormat="false" ht="15.75" hidden="false" customHeight="false" outlineLevel="0" collapsed="false">
      <c r="E954" s="142"/>
      <c r="G954" s="142"/>
    </row>
    <row r="955" customFormat="false" ht="15.75" hidden="false" customHeight="false" outlineLevel="0" collapsed="false">
      <c r="E955" s="142"/>
      <c r="G955" s="142"/>
    </row>
    <row r="956" customFormat="false" ht="15.75" hidden="false" customHeight="false" outlineLevel="0" collapsed="false">
      <c r="E956" s="142"/>
      <c r="G956" s="142"/>
    </row>
    <row r="957" customFormat="false" ht="15.75" hidden="false" customHeight="false" outlineLevel="0" collapsed="false">
      <c r="E957" s="142"/>
      <c r="G957" s="142"/>
    </row>
    <row r="958" customFormat="false" ht="15.75" hidden="false" customHeight="false" outlineLevel="0" collapsed="false">
      <c r="E958" s="142"/>
      <c r="G958" s="142"/>
    </row>
    <row r="959" customFormat="false" ht="15.75" hidden="false" customHeight="false" outlineLevel="0" collapsed="false">
      <c r="E959" s="142"/>
      <c r="G959" s="142"/>
    </row>
    <row r="960" customFormat="false" ht="15.75" hidden="false" customHeight="false" outlineLevel="0" collapsed="false">
      <c r="E960" s="142"/>
      <c r="G960" s="142"/>
    </row>
    <row r="961" customFormat="false" ht="15.75" hidden="false" customHeight="false" outlineLevel="0" collapsed="false">
      <c r="E961" s="142"/>
      <c r="G961" s="142"/>
    </row>
    <row r="962" customFormat="false" ht="15.75" hidden="false" customHeight="false" outlineLevel="0" collapsed="false">
      <c r="E962" s="142"/>
      <c r="G962" s="142"/>
    </row>
    <row r="963" customFormat="false" ht="15.75" hidden="false" customHeight="false" outlineLevel="0" collapsed="false">
      <c r="E963" s="142"/>
      <c r="G963" s="142"/>
    </row>
    <row r="964" customFormat="false" ht="15.75" hidden="false" customHeight="false" outlineLevel="0" collapsed="false">
      <c r="E964" s="142"/>
      <c r="G964" s="142"/>
    </row>
    <row r="965" customFormat="false" ht="15.75" hidden="false" customHeight="false" outlineLevel="0" collapsed="false">
      <c r="E965" s="142"/>
      <c r="G965" s="142"/>
    </row>
    <row r="966" customFormat="false" ht="15.75" hidden="false" customHeight="false" outlineLevel="0" collapsed="false">
      <c r="E966" s="142"/>
      <c r="G966" s="142"/>
    </row>
    <row r="967" customFormat="false" ht="15.75" hidden="false" customHeight="false" outlineLevel="0" collapsed="false">
      <c r="E967" s="142"/>
      <c r="G967" s="142"/>
    </row>
    <row r="968" customFormat="false" ht="15.75" hidden="false" customHeight="false" outlineLevel="0" collapsed="false">
      <c r="E968" s="142"/>
      <c r="G968" s="142"/>
    </row>
    <row r="969" customFormat="false" ht="15.75" hidden="false" customHeight="false" outlineLevel="0" collapsed="false">
      <c r="E969" s="142"/>
      <c r="G969" s="142"/>
    </row>
    <row r="970" customFormat="false" ht="15.75" hidden="false" customHeight="false" outlineLevel="0" collapsed="false">
      <c r="E970" s="142"/>
      <c r="G970" s="142"/>
    </row>
    <row r="971" customFormat="false" ht="15.75" hidden="false" customHeight="false" outlineLevel="0" collapsed="false">
      <c r="E971" s="142"/>
      <c r="G971" s="142"/>
    </row>
    <row r="972" customFormat="false" ht="15.75" hidden="false" customHeight="false" outlineLevel="0" collapsed="false">
      <c r="E972" s="142"/>
      <c r="G972" s="142"/>
    </row>
    <row r="973" customFormat="false" ht="15.75" hidden="false" customHeight="false" outlineLevel="0" collapsed="false">
      <c r="E973" s="142"/>
      <c r="G973" s="142"/>
    </row>
    <row r="974" customFormat="false" ht="15.75" hidden="false" customHeight="false" outlineLevel="0" collapsed="false">
      <c r="E974" s="142"/>
      <c r="G974" s="142"/>
    </row>
    <row r="975" customFormat="false" ht="15.75" hidden="false" customHeight="false" outlineLevel="0" collapsed="false">
      <c r="E975" s="142"/>
      <c r="G975" s="142"/>
    </row>
    <row r="976" customFormat="false" ht="15.75" hidden="false" customHeight="false" outlineLevel="0" collapsed="false">
      <c r="E976" s="142"/>
      <c r="G976" s="142"/>
    </row>
    <row r="977" customFormat="false" ht="15.75" hidden="false" customHeight="false" outlineLevel="0" collapsed="false">
      <c r="E977" s="142"/>
      <c r="G977" s="142"/>
    </row>
    <row r="978" customFormat="false" ht="15.75" hidden="false" customHeight="false" outlineLevel="0" collapsed="false">
      <c r="E978" s="142"/>
      <c r="G978" s="142"/>
    </row>
    <row r="979" customFormat="false" ht="15.75" hidden="false" customHeight="false" outlineLevel="0" collapsed="false">
      <c r="E979" s="142"/>
      <c r="G979" s="142"/>
    </row>
    <row r="980" customFormat="false" ht="15.75" hidden="false" customHeight="false" outlineLevel="0" collapsed="false">
      <c r="E980" s="142"/>
      <c r="G980" s="142"/>
    </row>
    <row r="981" customFormat="false" ht="15.75" hidden="false" customHeight="false" outlineLevel="0" collapsed="false">
      <c r="E981" s="142"/>
      <c r="G981" s="142"/>
    </row>
    <row r="982" customFormat="false" ht="15.75" hidden="false" customHeight="false" outlineLevel="0" collapsed="false">
      <c r="E982" s="142"/>
      <c r="G982" s="142"/>
    </row>
    <row r="983" customFormat="false" ht="15.75" hidden="false" customHeight="false" outlineLevel="0" collapsed="false">
      <c r="E983" s="142"/>
      <c r="G983" s="142"/>
    </row>
    <row r="984" customFormat="false" ht="15.75" hidden="false" customHeight="false" outlineLevel="0" collapsed="false">
      <c r="E984" s="142"/>
      <c r="G984" s="142"/>
    </row>
    <row r="985" customFormat="false" ht="15.75" hidden="false" customHeight="false" outlineLevel="0" collapsed="false">
      <c r="E985" s="142"/>
      <c r="G985" s="142"/>
    </row>
    <row r="986" customFormat="false" ht="15.75" hidden="false" customHeight="false" outlineLevel="0" collapsed="false">
      <c r="E986" s="142"/>
      <c r="G986" s="142"/>
    </row>
    <row r="987" customFormat="false" ht="15.75" hidden="false" customHeight="false" outlineLevel="0" collapsed="false">
      <c r="E987" s="142"/>
      <c r="G987" s="142"/>
    </row>
    <row r="988" customFormat="false" ht="15.75" hidden="false" customHeight="false" outlineLevel="0" collapsed="false">
      <c r="E988" s="142"/>
      <c r="G988" s="142"/>
    </row>
    <row r="989" customFormat="false" ht="15.75" hidden="false" customHeight="false" outlineLevel="0" collapsed="false">
      <c r="E989" s="142"/>
      <c r="G989" s="142"/>
    </row>
    <row r="990" customFormat="false" ht="15.75" hidden="false" customHeight="false" outlineLevel="0" collapsed="false">
      <c r="E990" s="142"/>
      <c r="G990" s="142"/>
    </row>
    <row r="991" customFormat="false" ht="15.75" hidden="false" customHeight="false" outlineLevel="0" collapsed="false">
      <c r="E991" s="142"/>
      <c r="G991" s="142"/>
    </row>
    <row r="992" customFormat="false" ht="15.75" hidden="false" customHeight="false" outlineLevel="0" collapsed="false">
      <c r="E992" s="142"/>
      <c r="G992" s="142"/>
    </row>
    <row r="993" customFormat="false" ht="15.75" hidden="false" customHeight="false" outlineLevel="0" collapsed="false">
      <c r="E993" s="142"/>
      <c r="G993" s="142"/>
    </row>
    <row r="994" customFormat="false" ht="15.75" hidden="false" customHeight="false" outlineLevel="0" collapsed="false">
      <c r="E994" s="142"/>
      <c r="G994" s="142"/>
    </row>
    <row r="995" customFormat="false" ht="15.75" hidden="false" customHeight="false" outlineLevel="0" collapsed="false">
      <c r="E995" s="142"/>
      <c r="G995" s="142"/>
    </row>
    <row r="996" customFormat="false" ht="15.75" hidden="false" customHeight="false" outlineLevel="0" collapsed="false">
      <c r="E996" s="142"/>
      <c r="G996" s="142"/>
    </row>
    <row r="997" customFormat="false" ht="15.75" hidden="false" customHeight="false" outlineLevel="0" collapsed="false">
      <c r="E997" s="142"/>
      <c r="G997" s="142"/>
    </row>
    <row r="998" customFormat="false" ht="15.75" hidden="false" customHeight="false" outlineLevel="0" collapsed="false">
      <c r="E998" s="142"/>
      <c r="G998" s="142"/>
    </row>
    <row r="999" customFormat="false" ht="15.75" hidden="false" customHeight="false" outlineLevel="0" collapsed="false">
      <c r="E999" s="142"/>
      <c r="G999" s="14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1" min="1" style="0" width="24.71"/>
  </cols>
  <sheetData>
    <row r="1" customFormat="false" ht="15.75" hidden="false" customHeight="false" outlineLevel="0" collapsed="false">
      <c r="A1" s="143" t="s">
        <v>205</v>
      </c>
      <c r="B1" s="126" t="e">
        <f aca="false">'Custo Catálogo Serviço'!G5</f>
        <v>#VALUE!</v>
      </c>
    </row>
    <row r="2" customFormat="false" ht="15.75" hidden="false" customHeight="false" outlineLevel="0" collapsed="false">
      <c r="A2" s="143" t="s">
        <v>206</v>
      </c>
      <c r="B2" s="126" t="e">
        <f aca="false">'USTs Catalogo'!G5</f>
        <v>#VALUE!</v>
      </c>
    </row>
    <row r="3" customFormat="false" ht="15.75" hidden="false" customHeight="false" outlineLevel="0" collapsed="false">
      <c r="A3" s="143" t="s">
        <v>207</v>
      </c>
      <c r="B3" s="126" t="e">
        <f aca="false">B1/B2</f>
        <v>#VALUE!</v>
      </c>
    </row>
    <row r="4" customFormat="false" ht="15.75" hidden="false" customHeight="false" outlineLevel="0" collapsed="false">
      <c r="A4" s="143" t="s">
        <v>208</v>
      </c>
      <c r="B4" s="144" t="n">
        <v>4000</v>
      </c>
    </row>
    <row r="5" customFormat="false" ht="15.75" hidden="false" customHeight="false" outlineLevel="0" collapsed="false">
      <c r="A5" s="143" t="s">
        <v>209</v>
      </c>
      <c r="B5" s="145" t="e">
        <f aca="false">B3*4000</f>
        <v>#VALUE!</v>
      </c>
    </row>
    <row r="6" customFormat="false" ht="15.75" hidden="false" customHeight="false" outlineLevel="0" collapsed="false">
      <c r="A6" s="143" t="s">
        <v>210</v>
      </c>
      <c r="B6" s="145" t="e">
        <f aca="false">'RESUMO + FATOR AJUSTE'!E5</f>
        <v>#NAME?</v>
      </c>
    </row>
    <row r="7" customFormat="false" ht="15.75" hidden="false" customHeight="false" outlineLevel="0" collapsed="false">
      <c r="B7" s="146" t="e">
        <f aca="false">B5-B6</f>
        <v>#VALUE!</v>
      </c>
    </row>
    <row r="8" customFormat="false" ht="15.75" hidden="false" customHeight="false" outlineLevel="0" collapsed="false">
      <c r="B8" s="126"/>
    </row>
    <row r="9" customFormat="false" ht="15.75" hidden="false" customHeight="false" outlineLevel="0" collapsed="false">
      <c r="B9" s="126"/>
    </row>
    <row r="10" customFormat="false" ht="15.75" hidden="false" customHeight="false" outlineLevel="0" collapsed="false">
      <c r="B10" s="126"/>
    </row>
    <row r="11" customFormat="false" ht="15.75" hidden="false" customHeight="false" outlineLevel="0" collapsed="false">
      <c r="B11" s="126"/>
    </row>
    <row r="12" customFormat="false" ht="15.75" hidden="false" customHeight="false" outlineLevel="0" collapsed="false">
      <c r="B12" s="126"/>
    </row>
    <row r="13" customFormat="false" ht="15.75" hidden="false" customHeight="false" outlineLevel="0" collapsed="false">
      <c r="B13" s="126"/>
    </row>
    <row r="14" customFormat="false" ht="15.75" hidden="false" customHeight="false" outlineLevel="0" collapsed="false">
      <c r="B14" s="126"/>
    </row>
    <row r="15" customFormat="false" ht="15.75" hidden="false" customHeight="false" outlineLevel="0" collapsed="false">
      <c r="B15" s="126"/>
    </row>
    <row r="16" customFormat="false" ht="15.75" hidden="false" customHeight="false" outlineLevel="0" collapsed="false">
      <c r="B16" s="126"/>
    </row>
    <row r="17" customFormat="false" ht="15.75" hidden="false" customHeight="false" outlineLevel="0" collapsed="false">
      <c r="B17" s="126"/>
    </row>
    <row r="18" customFormat="false" ht="15.75" hidden="false" customHeight="false" outlineLevel="0" collapsed="false">
      <c r="B18" s="126"/>
    </row>
    <row r="19" customFormat="false" ht="15.75" hidden="false" customHeight="false" outlineLevel="0" collapsed="false">
      <c r="B19" s="126"/>
    </row>
    <row r="20" customFormat="false" ht="15.75" hidden="false" customHeight="false" outlineLevel="0" collapsed="false">
      <c r="B20" s="126"/>
    </row>
    <row r="21" customFormat="false" ht="15.75" hidden="false" customHeight="false" outlineLevel="0" collapsed="false">
      <c r="B21" s="126"/>
    </row>
    <row r="22" customFormat="false" ht="15.75" hidden="false" customHeight="false" outlineLevel="0" collapsed="false">
      <c r="B22" s="126"/>
    </row>
    <row r="23" customFormat="false" ht="15.75" hidden="false" customHeight="false" outlineLevel="0" collapsed="false">
      <c r="B23" s="126"/>
    </row>
    <row r="24" customFormat="false" ht="15.75" hidden="false" customHeight="false" outlineLevel="0" collapsed="false">
      <c r="B24" s="126"/>
    </row>
    <row r="25" customFormat="false" ht="15.75" hidden="false" customHeight="false" outlineLevel="0" collapsed="false">
      <c r="B25" s="126"/>
    </row>
    <row r="26" customFormat="false" ht="15.75" hidden="false" customHeight="false" outlineLevel="0" collapsed="false">
      <c r="B26" s="126"/>
    </row>
    <row r="27" customFormat="false" ht="15.75" hidden="false" customHeight="false" outlineLevel="0" collapsed="false">
      <c r="B27" s="126"/>
    </row>
    <row r="28" customFormat="false" ht="15.75" hidden="false" customHeight="false" outlineLevel="0" collapsed="false">
      <c r="B28" s="126"/>
    </row>
    <row r="29" customFormat="false" ht="15.75" hidden="false" customHeight="false" outlineLevel="0" collapsed="false">
      <c r="B29" s="126"/>
    </row>
    <row r="30" customFormat="false" ht="15.75" hidden="false" customHeight="false" outlineLevel="0" collapsed="false">
      <c r="B30" s="126"/>
    </row>
    <row r="31" customFormat="false" ht="15.75" hidden="false" customHeight="false" outlineLevel="0" collapsed="false">
      <c r="B31" s="126"/>
    </row>
    <row r="32" customFormat="false" ht="15.75" hidden="false" customHeight="false" outlineLevel="0" collapsed="false">
      <c r="B32" s="126"/>
    </row>
    <row r="33" customFormat="false" ht="15.75" hidden="false" customHeight="false" outlineLevel="0" collapsed="false">
      <c r="B33" s="126"/>
    </row>
    <row r="34" customFormat="false" ht="15.75" hidden="false" customHeight="false" outlineLevel="0" collapsed="false">
      <c r="B34" s="126"/>
    </row>
    <row r="35" customFormat="false" ht="15.75" hidden="false" customHeight="false" outlineLevel="0" collapsed="false">
      <c r="B35" s="126"/>
    </row>
    <row r="36" customFormat="false" ht="15.75" hidden="false" customHeight="false" outlineLevel="0" collapsed="false">
      <c r="B36" s="126"/>
    </row>
    <row r="37" customFormat="false" ht="15.75" hidden="false" customHeight="false" outlineLevel="0" collapsed="false">
      <c r="B37" s="126"/>
    </row>
    <row r="38" customFormat="false" ht="15.75" hidden="false" customHeight="false" outlineLevel="0" collapsed="false">
      <c r="B38" s="126"/>
    </row>
    <row r="39" customFormat="false" ht="15.75" hidden="false" customHeight="false" outlineLevel="0" collapsed="false">
      <c r="B39" s="126"/>
    </row>
    <row r="40" customFormat="false" ht="15.75" hidden="false" customHeight="false" outlineLevel="0" collapsed="false">
      <c r="B40" s="126"/>
    </row>
    <row r="41" customFormat="false" ht="15.75" hidden="false" customHeight="false" outlineLevel="0" collapsed="false">
      <c r="B41" s="126"/>
    </row>
    <row r="42" customFormat="false" ht="15.75" hidden="false" customHeight="false" outlineLevel="0" collapsed="false">
      <c r="B42" s="126"/>
    </row>
    <row r="43" customFormat="false" ht="15.75" hidden="false" customHeight="false" outlineLevel="0" collapsed="false">
      <c r="B43" s="126"/>
    </row>
    <row r="44" customFormat="false" ht="15.75" hidden="false" customHeight="false" outlineLevel="0" collapsed="false">
      <c r="B44" s="126"/>
    </row>
    <row r="45" customFormat="false" ht="15.75" hidden="false" customHeight="false" outlineLevel="0" collapsed="false">
      <c r="B45" s="126"/>
    </row>
    <row r="46" customFormat="false" ht="15.75" hidden="false" customHeight="false" outlineLevel="0" collapsed="false">
      <c r="B46" s="126"/>
    </row>
    <row r="47" customFormat="false" ht="15.75" hidden="false" customHeight="false" outlineLevel="0" collapsed="false">
      <c r="B47" s="126"/>
    </row>
    <row r="48" customFormat="false" ht="15.75" hidden="false" customHeight="false" outlineLevel="0" collapsed="false">
      <c r="B48" s="126"/>
    </row>
    <row r="49" customFormat="false" ht="15.75" hidden="false" customHeight="false" outlineLevel="0" collapsed="false">
      <c r="B49" s="126"/>
    </row>
    <row r="50" customFormat="false" ht="15.75" hidden="false" customHeight="false" outlineLevel="0" collapsed="false">
      <c r="B50" s="126"/>
    </row>
    <row r="51" customFormat="false" ht="15.75" hidden="false" customHeight="false" outlineLevel="0" collapsed="false">
      <c r="B51" s="126"/>
    </row>
    <row r="52" customFormat="false" ht="15.75" hidden="false" customHeight="false" outlineLevel="0" collapsed="false">
      <c r="B52" s="126"/>
    </row>
    <row r="53" customFormat="false" ht="15.75" hidden="false" customHeight="false" outlineLevel="0" collapsed="false">
      <c r="B53" s="126"/>
    </row>
    <row r="54" customFormat="false" ht="15.75" hidden="false" customHeight="false" outlineLevel="0" collapsed="false">
      <c r="B54" s="126"/>
    </row>
    <row r="55" customFormat="false" ht="15.75" hidden="false" customHeight="false" outlineLevel="0" collapsed="false">
      <c r="B55" s="126"/>
    </row>
    <row r="56" customFormat="false" ht="15.75" hidden="false" customHeight="false" outlineLevel="0" collapsed="false">
      <c r="B56" s="126"/>
    </row>
    <row r="57" customFormat="false" ht="15.75" hidden="false" customHeight="false" outlineLevel="0" collapsed="false">
      <c r="B57" s="126"/>
    </row>
    <row r="58" customFormat="false" ht="15.75" hidden="false" customHeight="false" outlineLevel="0" collapsed="false">
      <c r="B58" s="126"/>
    </row>
    <row r="59" customFormat="false" ht="15.75" hidden="false" customHeight="false" outlineLevel="0" collapsed="false">
      <c r="B59" s="126"/>
    </row>
    <row r="60" customFormat="false" ht="15.75" hidden="false" customHeight="false" outlineLevel="0" collapsed="false">
      <c r="B60" s="126"/>
    </row>
    <row r="61" customFormat="false" ht="15.75" hidden="false" customHeight="false" outlineLevel="0" collapsed="false">
      <c r="B61" s="126"/>
    </row>
    <row r="62" customFormat="false" ht="15.75" hidden="false" customHeight="false" outlineLevel="0" collapsed="false">
      <c r="B62" s="126"/>
    </row>
    <row r="63" customFormat="false" ht="15.75" hidden="false" customHeight="false" outlineLevel="0" collapsed="false">
      <c r="B63" s="126"/>
    </row>
    <row r="64" customFormat="false" ht="15.75" hidden="false" customHeight="false" outlineLevel="0" collapsed="false">
      <c r="B64" s="126"/>
    </row>
    <row r="65" customFormat="false" ht="15.75" hidden="false" customHeight="false" outlineLevel="0" collapsed="false">
      <c r="B65" s="126"/>
    </row>
    <row r="66" customFormat="false" ht="15.75" hidden="false" customHeight="false" outlineLevel="0" collapsed="false">
      <c r="B66" s="126"/>
    </row>
    <row r="67" customFormat="false" ht="15.75" hidden="false" customHeight="false" outlineLevel="0" collapsed="false">
      <c r="B67" s="126"/>
    </row>
    <row r="68" customFormat="false" ht="15.75" hidden="false" customHeight="false" outlineLevel="0" collapsed="false">
      <c r="B68" s="126"/>
    </row>
    <row r="69" customFormat="false" ht="15.75" hidden="false" customHeight="false" outlineLevel="0" collapsed="false">
      <c r="B69" s="126"/>
    </row>
    <row r="70" customFormat="false" ht="15.75" hidden="false" customHeight="false" outlineLevel="0" collapsed="false">
      <c r="B70" s="126"/>
    </row>
    <row r="71" customFormat="false" ht="15.75" hidden="false" customHeight="false" outlineLevel="0" collapsed="false">
      <c r="B71" s="126"/>
    </row>
    <row r="72" customFormat="false" ht="15.75" hidden="false" customHeight="false" outlineLevel="0" collapsed="false">
      <c r="B72" s="126"/>
    </row>
    <row r="73" customFormat="false" ht="15.75" hidden="false" customHeight="false" outlineLevel="0" collapsed="false">
      <c r="B73" s="126"/>
    </row>
    <row r="74" customFormat="false" ht="15.75" hidden="false" customHeight="false" outlineLevel="0" collapsed="false">
      <c r="B74" s="126"/>
    </row>
    <row r="75" customFormat="false" ht="15.75" hidden="false" customHeight="false" outlineLevel="0" collapsed="false">
      <c r="B75" s="126"/>
    </row>
    <row r="76" customFormat="false" ht="15.75" hidden="false" customHeight="false" outlineLevel="0" collapsed="false">
      <c r="B76" s="126"/>
    </row>
    <row r="77" customFormat="false" ht="15.75" hidden="false" customHeight="false" outlineLevel="0" collapsed="false">
      <c r="B77" s="126"/>
    </row>
    <row r="78" customFormat="false" ht="15.75" hidden="false" customHeight="false" outlineLevel="0" collapsed="false">
      <c r="B78" s="126"/>
    </row>
    <row r="79" customFormat="false" ht="15.75" hidden="false" customHeight="false" outlineLevel="0" collapsed="false">
      <c r="B79" s="126"/>
    </row>
    <row r="80" customFormat="false" ht="15.75" hidden="false" customHeight="false" outlineLevel="0" collapsed="false">
      <c r="B80" s="126"/>
    </row>
    <row r="81" customFormat="false" ht="15.75" hidden="false" customHeight="false" outlineLevel="0" collapsed="false">
      <c r="B81" s="126"/>
    </row>
    <row r="82" customFormat="false" ht="15.75" hidden="false" customHeight="false" outlineLevel="0" collapsed="false">
      <c r="B82" s="126"/>
    </row>
    <row r="83" customFormat="false" ht="15.75" hidden="false" customHeight="false" outlineLevel="0" collapsed="false">
      <c r="B83" s="126"/>
    </row>
    <row r="84" customFormat="false" ht="15.75" hidden="false" customHeight="false" outlineLevel="0" collapsed="false">
      <c r="B84" s="126"/>
    </row>
    <row r="85" customFormat="false" ht="15.75" hidden="false" customHeight="false" outlineLevel="0" collapsed="false">
      <c r="B85" s="126"/>
    </row>
    <row r="86" customFormat="false" ht="15.75" hidden="false" customHeight="false" outlineLevel="0" collapsed="false">
      <c r="B86" s="126"/>
    </row>
    <row r="87" customFormat="false" ht="15.75" hidden="false" customHeight="false" outlineLevel="0" collapsed="false">
      <c r="B87" s="126"/>
    </row>
    <row r="88" customFormat="false" ht="15.75" hidden="false" customHeight="false" outlineLevel="0" collapsed="false">
      <c r="B88" s="126"/>
    </row>
    <row r="89" customFormat="false" ht="15.75" hidden="false" customHeight="false" outlineLevel="0" collapsed="false">
      <c r="B89" s="126"/>
    </row>
    <row r="90" customFormat="false" ht="15.75" hidden="false" customHeight="false" outlineLevel="0" collapsed="false">
      <c r="B90" s="126"/>
    </row>
    <row r="91" customFormat="false" ht="15.75" hidden="false" customHeight="false" outlineLevel="0" collapsed="false">
      <c r="B91" s="126"/>
    </row>
    <row r="92" customFormat="false" ht="15.75" hidden="false" customHeight="false" outlineLevel="0" collapsed="false">
      <c r="B92" s="126"/>
    </row>
    <row r="93" customFormat="false" ht="15.75" hidden="false" customHeight="false" outlineLevel="0" collapsed="false">
      <c r="B93" s="126"/>
    </row>
    <row r="94" customFormat="false" ht="15.75" hidden="false" customHeight="false" outlineLevel="0" collapsed="false">
      <c r="B94" s="126"/>
    </row>
    <row r="95" customFormat="false" ht="15.75" hidden="false" customHeight="false" outlineLevel="0" collapsed="false">
      <c r="B95" s="126"/>
    </row>
    <row r="96" customFormat="false" ht="15.75" hidden="false" customHeight="false" outlineLevel="0" collapsed="false">
      <c r="B96" s="126"/>
    </row>
    <row r="97" customFormat="false" ht="15.75" hidden="false" customHeight="false" outlineLevel="0" collapsed="false">
      <c r="B97" s="126"/>
    </row>
    <row r="98" customFormat="false" ht="15.75" hidden="false" customHeight="false" outlineLevel="0" collapsed="false">
      <c r="B98" s="126"/>
    </row>
    <row r="99" customFormat="false" ht="15.75" hidden="false" customHeight="false" outlineLevel="0" collapsed="false">
      <c r="B99" s="126"/>
    </row>
    <row r="100" customFormat="false" ht="15.75" hidden="false" customHeight="false" outlineLevel="0" collapsed="false">
      <c r="B100" s="126"/>
    </row>
    <row r="101" customFormat="false" ht="15.75" hidden="false" customHeight="false" outlineLevel="0" collapsed="false">
      <c r="B101" s="126"/>
    </row>
    <row r="102" customFormat="false" ht="15.75" hidden="false" customHeight="false" outlineLevel="0" collapsed="false">
      <c r="B102" s="126"/>
    </row>
    <row r="103" customFormat="false" ht="15.75" hidden="false" customHeight="false" outlineLevel="0" collapsed="false">
      <c r="B103" s="126"/>
    </row>
    <row r="104" customFormat="false" ht="15.75" hidden="false" customHeight="false" outlineLevel="0" collapsed="false">
      <c r="B104" s="126"/>
    </row>
    <row r="105" customFormat="false" ht="15.75" hidden="false" customHeight="false" outlineLevel="0" collapsed="false">
      <c r="B105" s="126"/>
    </row>
    <row r="106" customFormat="false" ht="15.75" hidden="false" customHeight="false" outlineLevel="0" collapsed="false">
      <c r="B106" s="126"/>
    </row>
    <row r="107" customFormat="false" ht="15.75" hidden="false" customHeight="false" outlineLevel="0" collapsed="false">
      <c r="B107" s="126"/>
    </row>
    <row r="108" customFormat="false" ht="15.75" hidden="false" customHeight="false" outlineLevel="0" collapsed="false">
      <c r="B108" s="126"/>
    </row>
    <row r="109" customFormat="false" ht="15.75" hidden="false" customHeight="false" outlineLevel="0" collapsed="false">
      <c r="B109" s="126"/>
    </row>
    <row r="110" customFormat="false" ht="15.75" hidden="false" customHeight="false" outlineLevel="0" collapsed="false">
      <c r="B110" s="126"/>
    </row>
    <row r="111" customFormat="false" ht="15.75" hidden="false" customHeight="false" outlineLevel="0" collapsed="false">
      <c r="B111" s="126"/>
    </row>
    <row r="112" customFormat="false" ht="15.75" hidden="false" customHeight="false" outlineLevel="0" collapsed="false">
      <c r="B112" s="126"/>
    </row>
    <row r="113" customFormat="false" ht="15.75" hidden="false" customHeight="false" outlineLevel="0" collapsed="false">
      <c r="B113" s="126"/>
    </row>
    <row r="114" customFormat="false" ht="15.75" hidden="false" customHeight="false" outlineLevel="0" collapsed="false">
      <c r="B114" s="126"/>
    </row>
    <row r="115" customFormat="false" ht="15.75" hidden="false" customHeight="false" outlineLevel="0" collapsed="false">
      <c r="B115" s="126"/>
    </row>
    <row r="116" customFormat="false" ht="15.75" hidden="false" customHeight="false" outlineLevel="0" collapsed="false">
      <c r="B116" s="126"/>
    </row>
    <row r="117" customFormat="false" ht="15.75" hidden="false" customHeight="false" outlineLevel="0" collapsed="false">
      <c r="B117" s="126"/>
    </row>
    <row r="118" customFormat="false" ht="15.75" hidden="false" customHeight="false" outlineLevel="0" collapsed="false">
      <c r="B118" s="126"/>
    </row>
    <row r="119" customFormat="false" ht="15.75" hidden="false" customHeight="false" outlineLevel="0" collapsed="false">
      <c r="B119" s="126"/>
    </row>
    <row r="120" customFormat="false" ht="15.75" hidden="false" customHeight="false" outlineLevel="0" collapsed="false">
      <c r="B120" s="126"/>
    </row>
    <row r="121" customFormat="false" ht="15.75" hidden="false" customHeight="false" outlineLevel="0" collapsed="false">
      <c r="B121" s="126"/>
    </row>
    <row r="122" customFormat="false" ht="15.75" hidden="false" customHeight="false" outlineLevel="0" collapsed="false">
      <c r="B122" s="126"/>
    </row>
    <row r="123" customFormat="false" ht="15.75" hidden="false" customHeight="false" outlineLevel="0" collapsed="false">
      <c r="B123" s="126"/>
    </row>
    <row r="124" customFormat="false" ht="15.75" hidden="false" customHeight="false" outlineLevel="0" collapsed="false">
      <c r="B124" s="126"/>
    </row>
    <row r="125" customFormat="false" ht="15.75" hidden="false" customHeight="false" outlineLevel="0" collapsed="false">
      <c r="B125" s="126"/>
    </row>
    <row r="126" customFormat="false" ht="15.75" hidden="false" customHeight="false" outlineLevel="0" collapsed="false">
      <c r="B126" s="126"/>
    </row>
    <row r="127" customFormat="false" ht="15.75" hidden="false" customHeight="false" outlineLevel="0" collapsed="false">
      <c r="B127" s="126"/>
    </row>
    <row r="128" customFormat="false" ht="15.75" hidden="false" customHeight="false" outlineLevel="0" collapsed="false">
      <c r="B128" s="126"/>
    </row>
    <row r="129" customFormat="false" ht="15.75" hidden="false" customHeight="false" outlineLevel="0" collapsed="false">
      <c r="B129" s="126"/>
    </row>
    <row r="130" customFormat="false" ht="15.75" hidden="false" customHeight="false" outlineLevel="0" collapsed="false">
      <c r="B130" s="126"/>
    </row>
    <row r="131" customFormat="false" ht="15.75" hidden="false" customHeight="false" outlineLevel="0" collapsed="false">
      <c r="B131" s="126"/>
    </row>
    <row r="132" customFormat="false" ht="15.75" hidden="false" customHeight="false" outlineLevel="0" collapsed="false">
      <c r="B132" s="126"/>
    </row>
    <row r="133" customFormat="false" ht="15.75" hidden="false" customHeight="false" outlineLevel="0" collapsed="false">
      <c r="B133" s="126"/>
    </row>
    <row r="134" customFormat="false" ht="15.75" hidden="false" customHeight="false" outlineLevel="0" collapsed="false">
      <c r="B134" s="126"/>
    </row>
    <row r="135" customFormat="false" ht="15.75" hidden="false" customHeight="false" outlineLevel="0" collapsed="false">
      <c r="B135" s="126"/>
    </row>
    <row r="136" customFormat="false" ht="15.75" hidden="false" customHeight="false" outlineLevel="0" collapsed="false">
      <c r="B136" s="126"/>
    </row>
    <row r="137" customFormat="false" ht="15.75" hidden="false" customHeight="false" outlineLevel="0" collapsed="false">
      <c r="B137" s="126"/>
    </row>
    <row r="138" customFormat="false" ht="15.75" hidden="false" customHeight="false" outlineLevel="0" collapsed="false">
      <c r="B138" s="126"/>
    </row>
    <row r="139" customFormat="false" ht="15.75" hidden="false" customHeight="false" outlineLevel="0" collapsed="false">
      <c r="B139" s="126"/>
    </row>
    <row r="140" customFormat="false" ht="15.75" hidden="false" customHeight="false" outlineLevel="0" collapsed="false">
      <c r="B140" s="126"/>
    </row>
    <row r="141" customFormat="false" ht="15.75" hidden="false" customHeight="false" outlineLevel="0" collapsed="false">
      <c r="B141" s="126"/>
    </row>
    <row r="142" customFormat="false" ht="15.75" hidden="false" customHeight="false" outlineLevel="0" collapsed="false">
      <c r="B142" s="126"/>
    </row>
    <row r="143" customFormat="false" ht="15.75" hidden="false" customHeight="false" outlineLevel="0" collapsed="false">
      <c r="B143" s="126"/>
    </row>
    <row r="144" customFormat="false" ht="15.75" hidden="false" customHeight="false" outlineLevel="0" collapsed="false">
      <c r="B144" s="126"/>
    </row>
    <row r="145" customFormat="false" ht="15.75" hidden="false" customHeight="false" outlineLevel="0" collapsed="false">
      <c r="B145" s="126"/>
    </row>
    <row r="146" customFormat="false" ht="15.75" hidden="false" customHeight="false" outlineLevel="0" collapsed="false">
      <c r="B146" s="126"/>
    </row>
    <row r="147" customFormat="false" ht="15.75" hidden="false" customHeight="false" outlineLevel="0" collapsed="false">
      <c r="B147" s="126"/>
    </row>
    <row r="148" customFormat="false" ht="15.75" hidden="false" customHeight="false" outlineLevel="0" collapsed="false">
      <c r="B148" s="126"/>
    </row>
    <row r="149" customFormat="false" ht="15.75" hidden="false" customHeight="false" outlineLevel="0" collapsed="false">
      <c r="B149" s="126"/>
    </row>
    <row r="150" customFormat="false" ht="15.75" hidden="false" customHeight="false" outlineLevel="0" collapsed="false">
      <c r="B150" s="126"/>
    </row>
    <row r="151" customFormat="false" ht="15.75" hidden="false" customHeight="false" outlineLevel="0" collapsed="false">
      <c r="B151" s="126"/>
    </row>
    <row r="152" customFormat="false" ht="15.75" hidden="false" customHeight="false" outlineLevel="0" collapsed="false">
      <c r="B152" s="126"/>
    </row>
    <row r="153" customFormat="false" ht="15.75" hidden="false" customHeight="false" outlineLevel="0" collapsed="false">
      <c r="B153" s="126"/>
    </row>
    <row r="154" customFormat="false" ht="15.75" hidden="false" customHeight="false" outlineLevel="0" collapsed="false">
      <c r="B154" s="126"/>
    </row>
    <row r="155" customFormat="false" ht="15.75" hidden="false" customHeight="false" outlineLevel="0" collapsed="false">
      <c r="B155" s="126"/>
    </row>
    <row r="156" customFormat="false" ht="15.75" hidden="false" customHeight="false" outlineLevel="0" collapsed="false">
      <c r="B156" s="126"/>
    </row>
    <row r="157" customFormat="false" ht="15.75" hidden="false" customHeight="false" outlineLevel="0" collapsed="false">
      <c r="B157" s="126"/>
    </row>
    <row r="158" customFormat="false" ht="15.75" hidden="false" customHeight="false" outlineLevel="0" collapsed="false">
      <c r="B158" s="126"/>
    </row>
    <row r="159" customFormat="false" ht="15.75" hidden="false" customHeight="false" outlineLevel="0" collapsed="false">
      <c r="B159" s="126"/>
    </row>
    <row r="160" customFormat="false" ht="15.75" hidden="false" customHeight="false" outlineLevel="0" collapsed="false">
      <c r="B160" s="126"/>
    </row>
    <row r="161" customFormat="false" ht="15.75" hidden="false" customHeight="false" outlineLevel="0" collapsed="false">
      <c r="B161" s="126"/>
    </row>
    <row r="162" customFormat="false" ht="15.75" hidden="false" customHeight="false" outlineLevel="0" collapsed="false">
      <c r="B162" s="126"/>
    </row>
    <row r="163" customFormat="false" ht="15.75" hidden="false" customHeight="false" outlineLevel="0" collapsed="false">
      <c r="B163" s="126"/>
    </row>
    <row r="164" customFormat="false" ht="15.75" hidden="false" customHeight="false" outlineLevel="0" collapsed="false">
      <c r="B164" s="126"/>
    </row>
    <row r="165" customFormat="false" ht="15.75" hidden="false" customHeight="false" outlineLevel="0" collapsed="false">
      <c r="B165" s="126"/>
    </row>
    <row r="166" customFormat="false" ht="15.75" hidden="false" customHeight="false" outlineLevel="0" collapsed="false">
      <c r="B166" s="126"/>
    </row>
    <row r="167" customFormat="false" ht="15.75" hidden="false" customHeight="false" outlineLevel="0" collapsed="false">
      <c r="B167" s="126"/>
    </row>
    <row r="168" customFormat="false" ht="15.75" hidden="false" customHeight="false" outlineLevel="0" collapsed="false">
      <c r="B168" s="126"/>
    </row>
    <row r="169" customFormat="false" ht="15.75" hidden="false" customHeight="false" outlineLevel="0" collapsed="false">
      <c r="B169" s="126"/>
    </row>
    <row r="170" customFormat="false" ht="15.75" hidden="false" customHeight="false" outlineLevel="0" collapsed="false">
      <c r="B170" s="126"/>
    </row>
    <row r="171" customFormat="false" ht="15.75" hidden="false" customHeight="false" outlineLevel="0" collapsed="false">
      <c r="B171" s="126"/>
    </row>
    <row r="172" customFormat="false" ht="15.75" hidden="false" customHeight="false" outlineLevel="0" collapsed="false">
      <c r="B172" s="126"/>
    </row>
    <row r="173" customFormat="false" ht="15.75" hidden="false" customHeight="false" outlineLevel="0" collapsed="false">
      <c r="B173" s="126"/>
    </row>
    <row r="174" customFormat="false" ht="15.75" hidden="false" customHeight="false" outlineLevel="0" collapsed="false">
      <c r="B174" s="126"/>
    </row>
    <row r="175" customFormat="false" ht="15.75" hidden="false" customHeight="false" outlineLevel="0" collapsed="false">
      <c r="B175" s="126"/>
    </row>
    <row r="176" customFormat="false" ht="15.75" hidden="false" customHeight="false" outlineLevel="0" collapsed="false">
      <c r="B176" s="126"/>
    </row>
    <row r="177" customFormat="false" ht="15.75" hidden="false" customHeight="false" outlineLevel="0" collapsed="false">
      <c r="B177" s="126"/>
    </row>
    <row r="178" customFormat="false" ht="15.75" hidden="false" customHeight="false" outlineLevel="0" collapsed="false">
      <c r="B178" s="126"/>
    </row>
    <row r="179" customFormat="false" ht="15.75" hidden="false" customHeight="false" outlineLevel="0" collapsed="false">
      <c r="B179" s="126"/>
    </row>
    <row r="180" customFormat="false" ht="15.75" hidden="false" customHeight="false" outlineLevel="0" collapsed="false">
      <c r="B180" s="126"/>
    </row>
    <row r="181" customFormat="false" ht="15.75" hidden="false" customHeight="false" outlineLevel="0" collapsed="false">
      <c r="B181" s="126"/>
    </row>
    <row r="182" customFormat="false" ht="15.75" hidden="false" customHeight="false" outlineLevel="0" collapsed="false">
      <c r="B182" s="126"/>
    </row>
    <row r="183" customFormat="false" ht="15.75" hidden="false" customHeight="false" outlineLevel="0" collapsed="false">
      <c r="B183" s="126"/>
    </row>
    <row r="184" customFormat="false" ht="15.75" hidden="false" customHeight="false" outlineLevel="0" collapsed="false">
      <c r="B184" s="126"/>
    </row>
    <row r="185" customFormat="false" ht="15.75" hidden="false" customHeight="false" outlineLevel="0" collapsed="false">
      <c r="B185" s="126"/>
    </row>
    <row r="186" customFormat="false" ht="15.75" hidden="false" customHeight="false" outlineLevel="0" collapsed="false">
      <c r="B186" s="126"/>
    </row>
    <row r="187" customFormat="false" ht="15.75" hidden="false" customHeight="false" outlineLevel="0" collapsed="false">
      <c r="B187" s="126"/>
    </row>
    <row r="188" customFormat="false" ht="15.75" hidden="false" customHeight="false" outlineLevel="0" collapsed="false">
      <c r="B188" s="126"/>
    </row>
    <row r="189" customFormat="false" ht="15.75" hidden="false" customHeight="false" outlineLevel="0" collapsed="false">
      <c r="B189" s="126"/>
    </row>
    <row r="190" customFormat="false" ht="15.75" hidden="false" customHeight="false" outlineLevel="0" collapsed="false">
      <c r="B190" s="126"/>
    </row>
    <row r="191" customFormat="false" ht="15.75" hidden="false" customHeight="false" outlineLevel="0" collapsed="false">
      <c r="B191" s="126"/>
    </row>
    <row r="192" customFormat="false" ht="15.75" hidden="false" customHeight="false" outlineLevel="0" collapsed="false">
      <c r="B192" s="126"/>
    </row>
    <row r="193" customFormat="false" ht="15.75" hidden="false" customHeight="false" outlineLevel="0" collapsed="false">
      <c r="B193" s="126"/>
    </row>
    <row r="194" customFormat="false" ht="15.75" hidden="false" customHeight="false" outlineLevel="0" collapsed="false">
      <c r="B194" s="126"/>
    </row>
    <row r="195" customFormat="false" ht="15.75" hidden="false" customHeight="false" outlineLevel="0" collapsed="false">
      <c r="B195" s="126"/>
    </row>
    <row r="196" customFormat="false" ht="15.75" hidden="false" customHeight="false" outlineLevel="0" collapsed="false">
      <c r="B196" s="126"/>
    </row>
    <row r="197" customFormat="false" ht="15.75" hidden="false" customHeight="false" outlineLevel="0" collapsed="false">
      <c r="B197" s="126"/>
    </row>
    <row r="198" customFormat="false" ht="15.75" hidden="false" customHeight="false" outlineLevel="0" collapsed="false">
      <c r="B198" s="126"/>
    </row>
    <row r="199" customFormat="false" ht="15.75" hidden="false" customHeight="false" outlineLevel="0" collapsed="false">
      <c r="B199" s="126"/>
    </row>
    <row r="200" customFormat="false" ht="15.75" hidden="false" customHeight="false" outlineLevel="0" collapsed="false">
      <c r="B200" s="126"/>
    </row>
    <row r="201" customFormat="false" ht="15.75" hidden="false" customHeight="false" outlineLevel="0" collapsed="false">
      <c r="B201" s="126"/>
    </row>
    <row r="202" customFormat="false" ht="15.75" hidden="false" customHeight="false" outlineLevel="0" collapsed="false">
      <c r="B202" s="126"/>
    </row>
    <row r="203" customFormat="false" ht="15.75" hidden="false" customHeight="false" outlineLevel="0" collapsed="false">
      <c r="B203" s="126"/>
    </row>
    <row r="204" customFormat="false" ht="15.75" hidden="false" customHeight="false" outlineLevel="0" collapsed="false">
      <c r="B204" s="126"/>
    </row>
    <row r="205" customFormat="false" ht="15.75" hidden="false" customHeight="false" outlineLevel="0" collapsed="false">
      <c r="B205" s="126"/>
    </row>
    <row r="206" customFormat="false" ht="15.75" hidden="false" customHeight="false" outlineLevel="0" collapsed="false">
      <c r="B206" s="126"/>
    </row>
    <row r="207" customFormat="false" ht="15.75" hidden="false" customHeight="false" outlineLevel="0" collapsed="false">
      <c r="B207" s="126"/>
    </row>
    <row r="208" customFormat="false" ht="15.75" hidden="false" customHeight="false" outlineLevel="0" collapsed="false">
      <c r="B208" s="126"/>
    </row>
    <row r="209" customFormat="false" ht="15.75" hidden="false" customHeight="false" outlineLevel="0" collapsed="false">
      <c r="B209" s="126"/>
    </row>
    <row r="210" customFormat="false" ht="15.75" hidden="false" customHeight="false" outlineLevel="0" collapsed="false">
      <c r="B210" s="126"/>
    </row>
    <row r="211" customFormat="false" ht="15.75" hidden="false" customHeight="false" outlineLevel="0" collapsed="false">
      <c r="B211" s="126"/>
    </row>
    <row r="212" customFormat="false" ht="15.75" hidden="false" customHeight="false" outlineLevel="0" collapsed="false">
      <c r="B212" s="126"/>
    </row>
    <row r="213" customFormat="false" ht="15.75" hidden="false" customHeight="false" outlineLevel="0" collapsed="false">
      <c r="B213" s="126"/>
    </row>
    <row r="214" customFormat="false" ht="15.75" hidden="false" customHeight="false" outlineLevel="0" collapsed="false">
      <c r="B214" s="126"/>
    </row>
    <row r="215" customFormat="false" ht="15.75" hidden="false" customHeight="false" outlineLevel="0" collapsed="false">
      <c r="B215" s="126"/>
    </row>
    <row r="216" customFormat="false" ht="15.75" hidden="false" customHeight="false" outlineLevel="0" collapsed="false">
      <c r="B216" s="126"/>
    </row>
    <row r="217" customFormat="false" ht="15.75" hidden="false" customHeight="false" outlineLevel="0" collapsed="false">
      <c r="B217" s="126"/>
    </row>
    <row r="218" customFormat="false" ht="15.75" hidden="false" customHeight="false" outlineLevel="0" collapsed="false">
      <c r="B218" s="126"/>
    </row>
    <row r="219" customFormat="false" ht="15.75" hidden="false" customHeight="false" outlineLevel="0" collapsed="false">
      <c r="B219" s="126"/>
    </row>
    <row r="220" customFormat="false" ht="15.75" hidden="false" customHeight="false" outlineLevel="0" collapsed="false">
      <c r="B220" s="126"/>
    </row>
    <row r="221" customFormat="false" ht="15.75" hidden="false" customHeight="false" outlineLevel="0" collapsed="false">
      <c r="B221" s="126"/>
    </row>
    <row r="222" customFormat="false" ht="15.75" hidden="false" customHeight="false" outlineLevel="0" collapsed="false">
      <c r="B222" s="126"/>
    </row>
    <row r="223" customFormat="false" ht="15.75" hidden="false" customHeight="false" outlineLevel="0" collapsed="false">
      <c r="B223" s="126"/>
    </row>
    <row r="224" customFormat="false" ht="15.75" hidden="false" customHeight="false" outlineLevel="0" collapsed="false">
      <c r="B224" s="126"/>
    </row>
    <row r="225" customFormat="false" ht="15.75" hidden="false" customHeight="false" outlineLevel="0" collapsed="false">
      <c r="B225" s="126"/>
    </row>
    <row r="226" customFormat="false" ht="15.75" hidden="false" customHeight="false" outlineLevel="0" collapsed="false">
      <c r="B226" s="126"/>
    </row>
    <row r="227" customFormat="false" ht="15.75" hidden="false" customHeight="false" outlineLevel="0" collapsed="false">
      <c r="B227" s="126"/>
    </row>
    <row r="228" customFormat="false" ht="15.75" hidden="false" customHeight="false" outlineLevel="0" collapsed="false">
      <c r="B228" s="126"/>
    </row>
    <row r="229" customFormat="false" ht="15.75" hidden="false" customHeight="false" outlineLevel="0" collapsed="false">
      <c r="B229" s="126"/>
    </row>
    <row r="230" customFormat="false" ht="15.75" hidden="false" customHeight="false" outlineLevel="0" collapsed="false">
      <c r="B230" s="126"/>
    </row>
    <row r="231" customFormat="false" ht="15.75" hidden="false" customHeight="false" outlineLevel="0" collapsed="false">
      <c r="B231" s="126"/>
    </row>
    <row r="232" customFormat="false" ht="15.75" hidden="false" customHeight="false" outlineLevel="0" collapsed="false">
      <c r="B232" s="126"/>
    </row>
    <row r="233" customFormat="false" ht="15.75" hidden="false" customHeight="false" outlineLevel="0" collapsed="false">
      <c r="B233" s="126"/>
    </row>
    <row r="234" customFormat="false" ht="15.75" hidden="false" customHeight="false" outlineLevel="0" collapsed="false">
      <c r="B234" s="126"/>
    </row>
    <row r="235" customFormat="false" ht="15.75" hidden="false" customHeight="false" outlineLevel="0" collapsed="false">
      <c r="B235" s="126"/>
    </row>
    <row r="236" customFormat="false" ht="15.75" hidden="false" customHeight="false" outlineLevel="0" collapsed="false">
      <c r="B236" s="126"/>
    </row>
    <row r="237" customFormat="false" ht="15.75" hidden="false" customHeight="false" outlineLevel="0" collapsed="false">
      <c r="B237" s="126"/>
    </row>
    <row r="238" customFormat="false" ht="15.75" hidden="false" customHeight="false" outlineLevel="0" collapsed="false">
      <c r="B238" s="126"/>
    </row>
    <row r="239" customFormat="false" ht="15.75" hidden="false" customHeight="false" outlineLevel="0" collapsed="false">
      <c r="B239" s="126"/>
    </row>
    <row r="240" customFormat="false" ht="15.75" hidden="false" customHeight="false" outlineLevel="0" collapsed="false">
      <c r="B240" s="126"/>
    </row>
    <row r="241" customFormat="false" ht="15.75" hidden="false" customHeight="false" outlineLevel="0" collapsed="false">
      <c r="B241" s="126"/>
    </row>
    <row r="242" customFormat="false" ht="15.75" hidden="false" customHeight="false" outlineLevel="0" collapsed="false">
      <c r="B242" s="126"/>
    </row>
    <row r="243" customFormat="false" ht="15.75" hidden="false" customHeight="false" outlineLevel="0" collapsed="false">
      <c r="B243" s="126"/>
    </row>
    <row r="244" customFormat="false" ht="15.75" hidden="false" customHeight="false" outlineLevel="0" collapsed="false">
      <c r="B244" s="126"/>
    </row>
    <row r="245" customFormat="false" ht="15.75" hidden="false" customHeight="false" outlineLevel="0" collapsed="false">
      <c r="B245" s="126"/>
    </row>
    <row r="246" customFormat="false" ht="15.75" hidden="false" customHeight="false" outlineLevel="0" collapsed="false">
      <c r="B246" s="126"/>
    </row>
    <row r="247" customFormat="false" ht="15.75" hidden="false" customHeight="false" outlineLevel="0" collapsed="false">
      <c r="B247" s="126"/>
    </row>
    <row r="248" customFormat="false" ht="15.75" hidden="false" customHeight="false" outlineLevel="0" collapsed="false">
      <c r="B248" s="126"/>
    </row>
    <row r="249" customFormat="false" ht="15.75" hidden="false" customHeight="false" outlineLevel="0" collapsed="false">
      <c r="B249" s="126"/>
    </row>
    <row r="250" customFormat="false" ht="15.75" hidden="false" customHeight="false" outlineLevel="0" collapsed="false">
      <c r="B250" s="126"/>
    </row>
    <row r="251" customFormat="false" ht="15.75" hidden="false" customHeight="false" outlineLevel="0" collapsed="false">
      <c r="B251" s="126"/>
    </row>
    <row r="252" customFormat="false" ht="15.75" hidden="false" customHeight="false" outlineLevel="0" collapsed="false">
      <c r="B252" s="126"/>
    </row>
    <row r="253" customFormat="false" ht="15.75" hidden="false" customHeight="false" outlineLevel="0" collapsed="false">
      <c r="B253" s="126"/>
    </row>
    <row r="254" customFormat="false" ht="15.75" hidden="false" customHeight="false" outlineLevel="0" collapsed="false">
      <c r="B254" s="126"/>
    </row>
    <row r="255" customFormat="false" ht="15.75" hidden="false" customHeight="false" outlineLevel="0" collapsed="false">
      <c r="B255" s="126"/>
    </row>
    <row r="256" customFormat="false" ht="15.75" hidden="false" customHeight="false" outlineLevel="0" collapsed="false">
      <c r="B256" s="126"/>
    </row>
    <row r="257" customFormat="false" ht="15.75" hidden="false" customHeight="false" outlineLevel="0" collapsed="false">
      <c r="B257" s="126"/>
    </row>
    <row r="258" customFormat="false" ht="15.75" hidden="false" customHeight="false" outlineLevel="0" collapsed="false">
      <c r="B258" s="126"/>
    </row>
    <row r="259" customFormat="false" ht="15.75" hidden="false" customHeight="false" outlineLevel="0" collapsed="false">
      <c r="B259" s="126"/>
    </row>
    <row r="260" customFormat="false" ht="15.75" hidden="false" customHeight="false" outlineLevel="0" collapsed="false">
      <c r="B260" s="126"/>
    </row>
    <row r="261" customFormat="false" ht="15.75" hidden="false" customHeight="false" outlineLevel="0" collapsed="false">
      <c r="B261" s="126"/>
    </row>
    <row r="262" customFormat="false" ht="15.75" hidden="false" customHeight="false" outlineLevel="0" collapsed="false">
      <c r="B262" s="126"/>
    </row>
    <row r="263" customFormat="false" ht="15.75" hidden="false" customHeight="false" outlineLevel="0" collapsed="false">
      <c r="B263" s="126"/>
    </row>
    <row r="264" customFormat="false" ht="15.75" hidden="false" customHeight="false" outlineLevel="0" collapsed="false">
      <c r="B264" s="126"/>
    </row>
    <row r="265" customFormat="false" ht="15.75" hidden="false" customHeight="false" outlineLevel="0" collapsed="false">
      <c r="B265" s="126"/>
    </row>
    <row r="266" customFormat="false" ht="15.75" hidden="false" customHeight="false" outlineLevel="0" collapsed="false">
      <c r="B266" s="126"/>
    </row>
    <row r="267" customFormat="false" ht="15.75" hidden="false" customHeight="false" outlineLevel="0" collapsed="false">
      <c r="B267" s="126"/>
    </row>
    <row r="268" customFormat="false" ht="15.75" hidden="false" customHeight="false" outlineLevel="0" collapsed="false">
      <c r="B268" s="126"/>
    </row>
    <row r="269" customFormat="false" ht="15.75" hidden="false" customHeight="false" outlineLevel="0" collapsed="false">
      <c r="B269" s="126"/>
    </row>
    <row r="270" customFormat="false" ht="15.75" hidden="false" customHeight="false" outlineLevel="0" collapsed="false">
      <c r="B270" s="126"/>
    </row>
    <row r="271" customFormat="false" ht="15.75" hidden="false" customHeight="false" outlineLevel="0" collapsed="false">
      <c r="B271" s="126"/>
    </row>
    <row r="272" customFormat="false" ht="15.75" hidden="false" customHeight="false" outlineLevel="0" collapsed="false">
      <c r="B272" s="126"/>
    </row>
    <row r="273" customFormat="false" ht="15.75" hidden="false" customHeight="false" outlineLevel="0" collapsed="false">
      <c r="B273" s="126"/>
    </row>
    <row r="274" customFormat="false" ht="15.75" hidden="false" customHeight="false" outlineLevel="0" collapsed="false">
      <c r="B274" s="126"/>
    </row>
    <row r="275" customFormat="false" ht="15.75" hidden="false" customHeight="false" outlineLevel="0" collapsed="false">
      <c r="B275" s="126"/>
    </row>
    <row r="276" customFormat="false" ht="15.75" hidden="false" customHeight="false" outlineLevel="0" collapsed="false">
      <c r="B276" s="126"/>
    </row>
    <row r="277" customFormat="false" ht="15.75" hidden="false" customHeight="false" outlineLevel="0" collapsed="false">
      <c r="B277" s="126"/>
    </row>
    <row r="278" customFormat="false" ht="15.75" hidden="false" customHeight="false" outlineLevel="0" collapsed="false">
      <c r="B278" s="126"/>
    </row>
    <row r="279" customFormat="false" ht="15.75" hidden="false" customHeight="false" outlineLevel="0" collapsed="false">
      <c r="B279" s="126"/>
    </row>
    <row r="280" customFormat="false" ht="15.75" hidden="false" customHeight="false" outlineLevel="0" collapsed="false">
      <c r="B280" s="126"/>
    </row>
    <row r="281" customFormat="false" ht="15.75" hidden="false" customHeight="false" outlineLevel="0" collapsed="false">
      <c r="B281" s="126"/>
    </row>
    <row r="282" customFormat="false" ht="15.75" hidden="false" customHeight="false" outlineLevel="0" collapsed="false">
      <c r="B282" s="126"/>
    </row>
    <row r="283" customFormat="false" ht="15.75" hidden="false" customHeight="false" outlineLevel="0" collapsed="false">
      <c r="B283" s="126"/>
    </row>
    <row r="284" customFormat="false" ht="15.75" hidden="false" customHeight="false" outlineLevel="0" collapsed="false">
      <c r="B284" s="126"/>
    </row>
    <row r="285" customFormat="false" ht="15.75" hidden="false" customHeight="false" outlineLevel="0" collapsed="false">
      <c r="B285" s="126"/>
    </row>
    <row r="286" customFormat="false" ht="15.75" hidden="false" customHeight="false" outlineLevel="0" collapsed="false">
      <c r="B286" s="126"/>
    </row>
    <row r="287" customFormat="false" ht="15.75" hidden="false" customHeight="false" outlineLevel="0" collapsed="false">
      <c r="B287" s="126"/>
    </row>
    <row r="288" customFormat="false" ht="15.75" hidden="false" customHeight="false" outlineLevel="0" collapsed="false">
      <c r="B288" s="126"/>
    </row>
    <row r="289" customFormat="false" ht="15.75" hidden="false" customHeight="false" outlineLevel="0" collapsed="false">
      <c r="B289" s="126"/>
    </row>
    <row r="290" customFormat="false" ht="15.75" hidden="false" customHeight="false" outlineLevel="0" collapsed="false">
      <c r="B290" s="126"/>
    </row>
    <row r="291" customFormat="false" ht="15.75" hidden="false" customHeight="false" outlineLevel="0" collapsed="false">
      <c r="B291" s="126"/>
    </row>
    <row r="292" customFormat="false" ht="15.75" hidden="false" customHeight="false" outlineLevel="0" collapsed="false">
      <c r="B292" s="126"/>
    </row>
    <row r="293" customFormat="false" ht="15.75" hidden="false" customHeight="false" outlineLevel="0" collapsed="false">
      <c r="B293" s="126"/>
    </row>
    <row r="294" customFormat="false" ht="15.75" hidden="false" customHeight="false" outlineLevel="0" collapsed="false">
      <c r="B294" s="126"/>
    </row>
    <row r="295" customFormat="false" ht="15.75" hidden="false" customHeight="false" outlineLevel="0" collapsed="false">
      <c r="B295" s="126"/>
    </row>
    <row r="296" customFormat="false" ht="15.75" hidden="false" customHeight="false" outlineLevel="0" collapsed="false">
      <c r="B296" s="126"/>
    </row>
    <row r="297" customFormat="false" ht="15.75" hidden="false" customHeight="false" outlineLevel="0" collapsed="false">
      <c r="B297" s="126"/>
    </row>
    <row r="298" customFormat="false" ht="15.75" hidden="false" customHeight="false" outlineLevel="0" collapsed="false">
      <c r="B298" s="126"/>
    </row>
    <row r="299" customFormat="false" ht="15.75" hidden="false" customHeight="false" outlineLevel="0" collapsed="false">
      <c r="B299" s="126"/>
    </row>
    <row r="300" customFormat="false" ht="15.75" hidden="false" customHeight="false" outlineLevel="0" collapsed="false">
      <c r="B300" s="126"/>
    </row>
    <row r="301" customFormat="false" ht="15.75" hidden="false" customHeight="false" outlineLevel="0" collapsed="false">
      <c r="B301" s="126"/>
    </row>
    <row r="302" customFormat="false" ht="15.75" hidden="false" customHeight="false" outlineLevel="0" collapsed="false">
      <c r="B302" s="126"/>
    </row>
    <row r="303" customFormat="false" ht="15.75" hidden="false" customHeight="false" outlineLevel="0" collapsed="false">
      <c r="B303" s="126"/>
    </row>
    <row r="304" customFormat="false" ht="15.75" hidden="false" customHeight="false" outlineLevel="0" collapsed="false">
      <c r="B304" s="126"/>
    </row>
    <row r="305" customFormat="false" ht="15.75" hidden="false" customHeight="false" outlineLevel="0" collapsed="false">
      <c r="B305" s="126"/>
    </row>
    <row r="306" customFormat="false" ht="15.75" hidden="false" customHeight="false" outlineLevel="0" collapsed="false">
      <c r="B306" s="126"/>
    </row>
    <row r="307" customFormat="false" ht="15.75" hidden="false" customHeight="false" outlineLevel="0" collapsed="false">
      <c r="B307" s="126"/>
    </row>
    <row r="308" customFormat="false" ht="15.75" hidden="false" customHeight="false" outlineLevel="0" collapsed="false">
      <c r="B308" s="126"/>
    </row>
    <row r="309" customFormat="false" ht="15.75" hidden="false" customHeight="false" outlineLevel="0" collapsed="false">
      <c r="B309" s="126"/>
    </row>
    <row r="310" customFormat="false" ht="15.75" hidden="false" customHeight="false" outlineLevel="0" collapsed="false">
      <c r="B310" s="126"/>
    </row>
    <row r="311" customFormat="false" ht="15.75" hidden="false" customHeight="false" outlineLevel="0" collapsed="false">
      <c r="B311" s="126"/>
    </row>
    <row r="312" customFormat="false" ht="15.75" hidden="false" customHeight="false" outlineLevel="0" collapsed="false">
      <c r="B312" s="126"/>
    </row>
    <row r="313" customFormat="false" ht="15.75" hidden="false" customHeight="false" outlineLevel="0" collapsed="false">
      <c r="B313" s="126"/>
    </row>
    <row r="314" customFormat="false" ht="15.75" hidden="false" customHeight="false" outlineLevel="0" collapsed="false">
      <c r="B314" s="126"/>
    </row>
    <row r="315" customFormat="false" ht="15.75" hidden="false" customHeight="false" outlineLevel="0" collapsed="false">
      <c r="B315" s="126"/>
    </row>
    <row r="316" customFormat="false" ht="15.75" hidden="false" customHeight="false" outlineLevel="0" collapsed="false">
      <c r="B316" s="126"/>
    </row>
    <row r="317" customFormat="false" ht="15.75" hidden="false" customHeight="false" outlineLevel="0" collapsed="false">
      <c r="B317" s="126"/>
    </row>
    <row r="318" customFormat="false" ht="15.75" hidden="false" customHeight="false" outlineLevel="0" collapsed="false">
      <c r="B318" s="126"/>
    </row>
    <row r="319" customFormat="false" ht="15.75" hidden="false" customHeight="false" outlineLevel="0" collapsed="false">
      <c r="B319" s="126"/>
    </row>
    <row r="320" customFormat="false" ht="15.75" hidden="false" customHeight="false" outlineLevel="0" collapsed="false">
      <c r="B320" s="126"/>
    </row>
    <row r="321" customFormat="false" ht="15.75" hidden="false" customHeight="false" outlineLevel="0" collapsed="false">
      <c r="B321" s="126"/>
    </row>
    <row r="322" customFormat="false" ht="15.75" hidden="false" customHeight="false" outlineLevel="0" collapsed="false">
      <c r="B322" s="126"/>
    </row>
    <row r="323" customFormat="false" ht="15.75" hidden="false" customHeight="false" outlineLevel="0" collapsed="false">
      <c r="B323" s="126"/>
    </row>
    <row r="324" customFormat="false" ht="15.75" hidden="false" customHeight="false" outlineLevel="0" collapsed="false">
      <c r="B324" s="126"/>
    </row>
    <row r="325" customFormat="false" ht="15.75" hidden="false" customHeight="false" outlineLevel="0" collapsed="false">
      <c r="B325" s="126"/>
    </row>
    <row r="326" customFormat="false" ht="15.75" hidden="false" customHeight="false" outlineLevel="0" collapsed="false">
      <c r="B326" s="126"/>
    </row>
    <row r="327" customFormat="false" ht="15.75" hidden="false" customHeight="false" outlineLevel="0" collapsed="false">
      <c r="B327" s="126"/>
    </row>
    <row r="328" customFormat="false" ht="15.75" hidden="false" customHeight="false" outlineLevel="0" collapsed="false">
      <c r="B328" s="126"/>
    </row>
    <row r="329" customFormat="false" ht="15.75" hidden="false" customHeight="false" outlineLevel="0" collapsed="false">
      <c r="B329" s="126"/>
    </row>
    <row r="330" customFormat="false" ht="15.75" hidden="false" customHeight="false" outlineLevel="0" collapsed="false">
      <c r="B330" s="126"/>
    </row>
    <row r="331" customFormat="false" ht="15.75" hidden="false" customHeight="false" outlineLevel="0" collapsed="false">
      <c r="B331" s="126"/>
    </row>
    <row r="332" customFormat="false" ht="15.75" hidden="false" customHeight="false" outlineLevel="0" collapsed="false">
      <c r="B332" s="126"/>
    </row>
    <row r="333" customFormat="false" ht="15.75" hidden="false" customHeight="false" outlineLevel="0" collapsed="false">
      <c r="B333" s="126"/>
    </row>
    <row r="334" customFormat="false" ht="15.75" hidden="false" customHeight="false" outlineLevel="0" collapsed="false">
      <c r="B334" s="126"/>
    </row>
    <row r="335" customFormat="false" ht="15.75" hidden="false" customHeight="false" outlineLevel="0" collapsed="false">
      <c r="B335" s="126"/>
    </row>
    <row r="336" customFormat="false" ht="15.75" hidden="false" customHeight="false" outlineLevel="0" collapsed="false">
      <c r="B336" s="126"/>
    </row>
    <row r="337" customFormat="false" ht="15.75" hidden="false" customHeight="false" outlineLevel="0" collapsed="false">
      <c r="B337" s="126"/>
    </row>
    <row r="338" customFormat="false" ht="15.75" hidden="false" customHeight="false" outlineLevel="0" collapsed="false">
      <c r="B338" s="126"/>
    </row>
    <row r="339" customFormat="false" ht="15.75" hidden="false" customHeight="false" outlineLevel="0" collapsed="false">
      <c r="B339" s="126"/>
    </row>
    <row r="340" customFormat="false" ht="15.75" hidden="false" customHeight="false" outlineLevel="0" collapsed="false">
      <c r="B340" s="126"/>
    </row>
    <row r="341" customFormat="false" ht="15.75" hidden="false" customHeight="false" outlineLevel="0" collapsed="false">
      <c r="B341" s="126"/>
    </row>
    <row r="342" customFormat="false" ht="15.75" hidden="false" customHeight="false" outlineLevel="0" collapsed="false">
      <c r="B342" s="126"/>
    </row>
    <row r="343" customFormat="false" ht="15.75" hidden="false" customHeight="false" outlineLevel="0" collapsed="false">
      <c r="B343" s="126"/>
    </row>
    <row r="344" customFormat="false" ht="15.75" hidden="false" customHeight="false" outlineLevel="0" collapsed="false">
      <c r="B344" s="126"/>
    </row>
    <row r="345" customFormat="false" ht="15.75" hidden="false" customHeight="false" outlineLevel="0" collapsed="false">
      <c r="B345" s="126"/>
    </row>
    <row r="346" customFormat="false" ht="15.75" hidden="false" customHeight="false" outlineLevel="0" collapsed="false">
      <c r="B346" s="126"/>
    </row>
    <row r="347" customFormat="false" ht="15.75" hidden="false" customHeight="false" outlineLevel="0" collapsed="false">
      <c r="B347" s="126"/>
    </row>
    <row r="348" customFormat="false" ht="15.75" hidden="false" customHeight="false" outlineLevel="0" collapsed="false">
      <c r="B348" s="126"/>
    </row>
    <row r="349" customFormat="false" ht="15.75" hidden="false" customHeight="false" outlineLevel="0" collapsed="false">
      <c r="B349" s="126"/>
    </row>
    <row r="350" customFormat="false" ht="15.75" hidden="false" customHeight="false" outlineLevel="0" collapsed="false">
      <c r="B350" s="126"/>
    </row>
    <row r="351" customFormat="false" ht="15.75" hidden="false" customHeight="false" outlineLevel="0" collapsed="false">
      <c r="B351" s="126"/>
    </row>
    <row r="352" customFormat="false" ht="15.75" hidden="false" customHeight="false" outlineLevel="0" collapsed="false">
      <c r="B352" s="126"/>
    </row>
    <row r="353" customFormat="false" ht="15.75" hidden="false" customHeight="false" outlineLevel="0" collapsed="false">
      <c r="B353" s="126"/>
    </row>
    <row r="354" customFormat="false" ht="15.75" hidden="false" customHeight="false" outlineLevel="0" collapsed="false">
      <c r="B354" s="126"/>
    </row>
    <row r="355" customFormat="false" ht="15.75" hidden="false" customHeight="false" outlineLevel="0" collapsed="false">
      <c r="B355" s="126"/>
    </row>
    <row r="356" customFormat="false" ht="15.75" hidden="false" customHeight="false" outlineLevel="0" collapsed="false">
      <c r="B356" s="126"/>
    </row>
    <row r="357" customFormat="false" ht="15.75" hidden="false" customHeight="false" outlineLevel="0" collapsed="false">
      <c r="B357" s="126"/>
    </row>
    <row r="358" customFormat="false" ht="15.75" hidden="false" customHeight="false" outlineLevel="0" collapsed="false">
      <c r="B358" s="126"/>
    </row>
    <row r="359" customFormat="false" ht="15.75" hidden="false" customHeight="false" outlineLevel="0" collapsed="false">
      <c r="B359" s="126"/>
    </row>
    <row r="360" customFormat="false" ht="15.75" hidden="false" customHeight="false" outlineLevel="0" collapsed="false">
      <c r="B360" s="126"/>
    </row>
    <row r="361" customFormat="false" ht="15.75" hidden="false" customHeight="false" outlineLevel="0" collapsed="false">
      <c r="B361" s="126"/>
    </row>
    <row r="362" customFormat="false" ht="15.75" hidden="false" customHeight="false" outlineLevel="0" collapsed="false">
      <c r="B362" s="126"/>
    </row>
    <row r="363" customFormat="false" ht="15.75" hidden="false" customHeight="false" outlineLevel="0" collapsed="false">
      <c r="B363" s="126"/>
    </row>
    <row r="364" customFormat="false" ht="15.75" hidden="false" customHeight="false" outlineLevel="0" collapsed="false">
      <c r="B364" s="126"/>
    </row>
    <row r="365" customFormat="false" ht="15.75" hidden="false" customHeight="false" outlineLevel="0" collapsed="false">
      <c r="B365" s="126"/>
    </row>
    <row r="366" customFormat="false" ht="15.75" hidden="false" customHeight="false" outlineLevel="0" collapsed="false">
      <c r="B366" s="126"/>
    </row>
    <row r="367" customFormat="false" ht="15.75" hidden="false" customHeight="false" outlineLevel="0" collapsed="false">
      <c r="B367" s="126"/>
    </row>
    <row r="368" customFormat="false" ht="15.75" hidden="false" customHeight="false" outlineLevel="0" collapsed="false">
      <c r="B368" s="126"/>
    </row>
    <row r="369" customFormat="false" ht="15.75" hidden="false" customHeight="false" outlineLevel="0" collapsed="false">
      <c r="B369" s="126"/>
    </row>
    <row r="370" customFormat="false" ht="15.75" hidden="false" customHeight="false" outlineLevel="0" collapsed="false">
      <c r="B370" s="126"/>
    </row>
    <row r="371" customFormat="false" ht="15.75" hidden="false" customHeight="false" outlineLevel="0" collapsed="false">
      <c r="B371" s="126"/>
    </row>
    <row r="372" customFormat="false" ht="15.75" hidden="false" customHeight="false" outlineLevel="0" collapsed="false">
      <c r="B372" s="126"/>
    </row>
    <row r="373" customFormat="false" ht="15.75" hidden="false" customHeight="false" outlineLevel="0" collapsed="false">
      <c r="B373" s="126"/>
    </row>
    <row r="374" customFormat="false" ht="15.75" hidden="false" customHeight="false" outlineLevel="0" collapsed="false">
      <c r="B374" s="126"/>
    </row>
    <row r="375" customFormat="false" ht="15.75" hidden="false" customHeight="false" outlineLevel="0" collapsed="false">
      <c r="B375" s="126"/>
    </row>
    <row r="376" customFormat="false" ht="15.75" hidden="false" customHeight="false" outlineLevel="0" collapsed="false">
      <c r="B376" s="126"/>
    </row>
    <row r="377" customFormat="false" ht="15.75" hidden="false" customHeight="false" outlineLevel="0" collapsed="false">
      <c r="B377" s="126"/>
    </row>
    <row r="378" customFormat="false" ht="15.75" hidden="false" customHeight="false" outlineLevel="0" collapsed="false">
      <c r="B378" s="126"/>
    </row>
    <row r="379" customFormat="false" ht="15.75" hidden="false" customHeight="false" outlineLevel="0" collapsed="false">
      <c r="B379" s="126"/>
    </row>
    <row r="380" customFormat="false" ht="15.75" hidden="false" customHeight="false" outlineLevel="0" collapsed="false">
      <c r="B380" s="126"/>
    </row>
    <row r="381" customFormat="false" ht="15.75" hidden="false" customHeight="false" outlineLevel="0" collapsed="false">
      <c r="B381" s="126"/>
    </row>
    <row r="382" customFormat="false" ht="15.75" hidden="false" customHeight="false" outlineLevel="0" collapsed="false">
      <c r="B382" s="126"/>
    </row>
    <row r="383" customFormat="false" ht="15.75" hidden="false" customHeight="false" outlineLevel="0" collapsed="false">
      <c r="B383" s="126"/>
    </row>
    <row r="384" customFormat="false" ht="15.75" hidden="false" customHeight="false" outlineLevel="0" collapsed="false">
      <c r="B384" s="126"/>
    </row>
    <row r="385" customFormat="false" ht="15.75" hidden="false" customHeight="false" outlineLevel="0" collapsed="false">
      <c r="B385" s="126"/>
    </row>
    <row r="386" customFormat="false" ht="15.75" hidden="false" customHeight="false" outlineLevel="0" collapsed="false">
      <c r="B386" s="126"/>
    </row>
    <row r="387" customFormat="false" ht="15.75" hidden="false" customHeight="false" outlineLevel="0" collapsed="false">
      <c r="B387" s="126"/>
    </row>
    <row r="388" customFormat="false" ht="15.75" hidden="false" customHeight="false" outlineLevel="0" collapsed="false">
      <c r="B388" s="126"/>
    </row>
    <row r="389" customFormat="false" ht="15.75" hidden="false" customHeight="false" outlineLevel="0" collapsed="false">
      <c r="B389" s="126"/>
    </row>
    <row r="390" customFormat="false" ht="15.75" hidden="false" customHeight="false" outlineLevel="0" collapsed="false">
      <c r="B390" s="126"/>
    </row>
    <row r="391" customFormat="false" ht="15.75" hidden="false" customHeight="false" outlineLevel="0" collapsed="false">
      <c r="B391" s="126"/>
    </row>
    <row r="392" customFormat="false" ht="15.75" hidden="false" customHeight="false" outlineLevel="0" collapsed="false">
      <c r="B392" s="126"/>
    </row>
    <row r="393" customFormat="false" ht="15.75" hidden="false" customHeight="false" outlineLevel="0" collapsed="false">
      <c r="B393" s="126"/>
    </row>
    <row r="394" customFormat="false" ht="15.75" hidden="false" customHeight="false" outlineLevel="0" collapsed="false">
      <c r="B394" s="126"/>
    </row>
    <row r="395" customFormat="false" ht="15.75" hidden="false" customHeight="false" outlineLevel="0" collapsed="false">
      <c r="B395" s="126"/>
    </row>
    <row r="396" customFormat="false" ht="15.75" hidden="false" customHeight="false" outlineLevel="0" collapsed="false">
      <c r="B396" s="126"/>
    </row>
    <row r="397" customFormat="false" ht="15.75" hidden="false" customHeight="false" outlineLevel="0" collapsed="false">
      <c r="B397" s="126"/>
    </row>
    <row r="398" customFormat="false" ht="15.75" hidden="false" customHeight="false" outlineLevel="0" collapsed="false">
      <c r="B398" s="126"/>
    </row>
    <row r="399" customFormat="false" ht="15.75" hidden="false" customHeight="false" outlineLevel="0" collapsed="false">
      <c r="B399" s="126"/>
    </row>
    <row r="400" customFormat="false" ht="15.75" hidden="false" customHeight="false" outlineLevel="0" collapsed="false">
      <c r="B400" s="126"/>
    </row>
    <row r="401" customFormat="false" ht="15.75" hidden="false" customHeight="false" outlineLevel="0" collapsed="false">
      <c r="B401" s="126"/>
    </row>
    <row r="402" customFormat="false" ht="15.75" hidden="false" customHeight="false" outlineLevel="0" collapsed="false">
      <c r="B402" s="126"/>
    </row>
    <row r="403" customFormat="false" ht="15.75" hidden="false" customHeight="false" outlineLevel="0" collapsed="false">
      <c r="B403" s="126"/>
    </row>
    <row r="404" customFormat="false" ht="15.75" hidden="false" customHeight="false" outlineLevel="0" collapsed="false">
      <c r="B404" s="126"/>
    </row>
    <row r="405" customFormat="false" ht="15.75" hidden="false" customHeight="false" outlineLevel="0" collapsed="false">
      <c r="B405" s="126"/>
    </row>
    <row r="406" customFormat="false" ht="15.75" hidden="false" customHeight="false" outlineLevel="0" collapsed="false">
      <c r="B406" s="126"/>
    </row>
    <row r="407" customFormat="false" ht="15.75" hidden="false" customHeight="false" outlineLevel="0" collapsed="false">
      <c r="B407" s="126"/>
    </row>
    <row r="408" customFormat="false" ht="15.75" hidden="false" customHeight="false" outlineLevel="0" collapsed="false">
      <c r="B408" s="126"/>
    </row>
    <row r="409" customFormat="false" ht="15.75" hidden="false" customHeight="false" outlineLevel="0" collapsed="false">
      <c r="B409" s="126"/>
    </row>
    <row r="410" customFormat="false" ht="15.75" hidden="false" customHeight="false" outlineLevel="0" collapsed="false">
      <c r="B410" s="126"/>
    </row>
    <row r="411" customFormat="false" ht="15.75" hidden="false" customHeight="false" outlineLevel="0" collapsed="false">
      <c r="B411" s="126"/>
    </row>
    <row r="412" customFormat="false" ht="15.75" hidden="false" customHeight="false" outlineLevel="0" collapsed="false">
      <c r="B412" s="126"/>
    </row>
    <row r="413" customFormat="false" ht="15.75" hidden="false" customHeight="false" outlineLevel="0" collapsed="false">
      <c r="B413" s="126"/>
    </row>
    <row r="414" customFormat="false" ht="15.75" hidden="false" customHeight="false" outlineLevel="0" collapsed="false">
      <c r="B414" s="126"/>
    </row>
    <row r="415" customFormat="false" ht="15.75" hidden="false" customHeight="false" outlineLevel="0" collapsed="false">
      <c r="B415" s="126"/>
    </row>
    <row r="416" customFormat="false" ht="15.75" hidden="false" customHeight="false" outlineLevel="0" collapsed="false">
      <c r="B416" s="126"/>
    </row>
    <row r="417" customFormat="false" ht="15.75" hidden="false" customHeight="false" outlineLevel="0" collapsed="false">
      <c r="B417" s="126"/>
    </row>
    <row r="418" customFormat="false" ht="15.75" hidden="false" customHeight="false" outlineLevel="0" collapsed="false">
      <c r="B418" s="126"/>
    </row>
    <row r="419" customFormat="false" ht="15.75" hidden="false" customHeight="false" outlineLevel="0" collapsed="false">
      <c r="B419" s="126"/>
    </row>
    <row r="420" customFormat="false" ht="15.75" hidden="false" customHeight="false" outlineLevel="0" collapsed="false">
      <c r="B420" s="126"/>
    </row>
    <row r="421" customFormat="false" ht="15.75" hidden="false" customHeight="false" outlineLevel="0" collapsed="false">
      <c r="B421" s="126"/>
    </row>
    <row r="422" customFormat="false" ht="15.75" hidden="false" customHeight="false" outlineLevel="0" collapsed="false">
      <c r="B422" s="126"/>
    </row>
    <row r="423" customFormat="false" ht="15.75" hidden="false" customHeight="false" outlineLevel="0" collapsed="false">
      <c r="B423" s="126"/>
    </row>
    <row r="424" customFormat="false" ht="15.75" hidden="false" customHeight="false" outlineLevel="0" collapsed="false">
      <c r="B424" s="126"/>
    </row>
    <row r="425" customFormat="false" ht="15.75" hidden="false" customHeight="false" outlineLevel="0" collapsed="false">
      <c r="B425" s="126"/>
    </row>
    <row r="426" customFormat="false" ht="15.75" hidden="false" customHeight="false" outlineLevel="0" collapsed="false">
      <c r="B426" s="126"/>
    </row>
    <row r="427" customFormat="false" ht="15.75" hidden="false" customHeight="false" outlineLevel="0" collapsed="false">
      <c r="B427" s="126"/>
    </row>
    <row r="428" customFormat="false" ht="15.75" hidden="false" customHeight="false" outlineLevel="0" collapsed="false">
      <c r="B428" s="126"/>
    </row>
    <row r="429" customFormat="false" ht="15.75" hidden="false" customHeight="false" outlineLevel="0" collapsed="false">
      <c r="B429" s="126"/>
    </row>
    <row r="430" customFormat="false" ht="15.75" hidden="false" customHeight="false" outlineLevel="0" collapsed="false">
      <c r="B430" s="126"/>
    </row>
    <row r="431" customFormat="false" ht="15.75" hidden="false" customHeight="false" outlineLevel="0" collapsed="false">
      <c r="B431" s="126"/>
    </row>
    <row r="432" customFormat="false" ht="15.75" hidden="false" customHeight="false" outlineLevel="0" collapsed="false">
      <c r="B432" s="126"/>
    </row>
    <row r="433" customFormat="false" ht="15.75" hidden="false" customHeight="false" outlineLevel="0" collapsed="false">
      <c r="B433" s="126"/>
    </row>
    <row r="434" customFormat="false" ht="15.75" hidden="false" customHeight="false" outlineLevel="0" collapsed="false">
      <c r="B434" s="126"/>
    </row>
    <row r="435" customFormat="false" ht="15.75" hidden="false" customHeight="false" outlineLevel="0" collapsed="false">
      <c r="B435" s="126"/>
    </row>
    <row r="436" customFormat="false" ht="15.75" hidden="false" customHeight="false" outlineLevel="0" collapsed="false">
      <c r="B436" s="126"/>
    </row>
    <row r="437" customFormat="false" ht="15.75" hidden="false" customHeight="false" outlineLevel="0" collapsed="false">
      <c r="B437" s="126"/>
    </row>
    <row r="438" customFormat="false" ht="15.75" hidden="false" customHeight="false" outlineLevel="0" collapsed="false">
      <c r="B438" s="126"/>
    </row>
    <row r="439" customFormat="false" ht="15.75" hidden="false" customHeight="false" outlineLevel="0" collapsed="false">
      <c r="B439" s="126"/>
    </row>
    <row r="440" customFormat="false" ht="15.75" hidden="false" customHeight="false" outlineLevel="0" collapsed="false">
      <c r="B440" s="126"/>
    </row>
    <row r="441" customFormat="false" ht="15.75" hidden="false" customHeight="false" outlineLevel="0" collapsed="false">
      <c r="B441" s="126"/>
    </row>
    <row r="442" customFormat="false" ht="15.75" hidden="false" customHeight="false" outlineLevel="0" collapsed="false">
      <c r="B442" s="126"/>
    </row>
    <row r="443" customFormat="false" ht="15.75" hidden="false" customHeight="false" outlineLevel="0" collapsed="false">
      <c r="B443" s="126"/>
    </row>
    <row r="444" customFormat="false" ht="15.75" hidden="false" customHeight="false" outlineLevel="0" collapsed="false">
      <c r="B444" s="126"/>
    </row>
    <row r="445" customFormat="false" ht="15.75" hidden="false" customHeight="false" outlineLevel="0" collapsed="false">
      <c r="B445" s="126"/>
    </row>
    <row r="446" customFormat="false" ht="15.75" hidden="false" customHeight="false" outlineLevel="0" collapsed="false">
      <c r="B446" s="126"/>
    </row>
    <row r="447" customFormat="false" ht="15.75" hidden="false" customHeight="false" outlineLevel="0" collapsed="false">
      <c r="B447" s="126"/>
    </row>
    <row r="448" customFormat="false" ht="15.75" hidden="false" customHeight="false" outlineLevel="0" collapsed="false">
      <c r="B448" s="126"/>
    </row>
    <row r="449" customFormat="false" ht="15.75" hidden="false" customHeight="false" outlineLevel="0" collapsed="false">
      <c r="B449" s="126"/>
    </row>
    <row r="450" customFormat="false" ht="15.75" hidden="false" customHeight="false" outlineLevel="0" collapsed="false">
      <c r="B450" s="126"/>
    </row>
    <row r="451" customFormat="false" ht="15.75" hidden="false" customHeight="false" outlineLevel="0" collapsed="false">
      <c r="B451" s="126"/>
    </row>
    <row r="452" customFormat="false" ht="15.75" hidden="false" customHeight="false" outlineLevel="0" collapsed="false">
      <c r="B452" s="126"/>
    </row>
    <row r="453" customFormat="false" ht="15.75" hidden="false" customHeight="false" outlineLevel="0" collapsed="false">
      <c r="B453" s="126"/>
    </row>
    <row r="454" customFormat="false" ht="15.75" hidden="false" customHeight="false" outlineLevel="0" collapsed="false">
      <c r="B454" s="126"/>
    </row>
    <row r="455" customFormat="false" ht="15.75" hidden="false" customHeight="false" outlineLevel="0" collapsed="false">
      <c r="B455" s="126"/>
    </row>
    <row r="456" customFormat="false" ht="15.75" hidden="false" customHeight="false" outlineLevel="0" collapsed="false">
      <c r="B456" s="126"/>
    </row>
    <row r="457" customFormat="false" ht="15.75" hidden="false" customHeight="false" outlineLevel="0" collapsed="false">
      <c r="B457" s="126"/>
    </row>
    <row r="458" customFormat="false" ht="15.75" hidden="false" customHeight="false" outlineLevel="0" collapsed="false">
      <c r="B458" s="126"/>
    </row>
    <row r="459" customFormat="false" ht="15.75" hidden="false" customHeight="false" outlineLevel="0" collapsed="false">
      <c r="B459" s="126"/>
    </row>
    <row r="460" customFormat="false" ht="15.75" hidden="false" customHeight="false" outlineLevel="0" collapsed="false">
      <c r="B460" s="126"/>
    </row>
    <row r="461" customFormat="false" ht="15.75" hidden="false" customHeight="false" outlineLevel="0" collapsed="false">
      <c r="B461" s="126"/>
    </row>
    <row r="462" customFormat="false" ht="15.75" hidden="false" customHeight="false" outlineLevel="0" collapsed="false">
      <c r="B462" s="126"/>
    </row>
    <row r="463" customFormat="false" ht="15.75" hidden="false" customHeight="false" outlineLevel="0" collapsed="false">
      <c r="B463" s="126"/>
    </row>
    <row r="464" customFormat="false" ht="15.75" hidden="false" customHeight="false" outlineLevel="0" collapsed="false">
      <c r="B464" s="126"/>
    </row>
    <row r="465" customFormat="false" ht="15.75" hidden="false" customHeight="false" outlineLevel="0" collapsed="false">
      <c r="B465" s="126"/>
    </row>
    <row r="466" customFormat="false" ht="15.75" hidden="false" customHeight="false" outlineLevel="0" collapsed="false">
      <c r="B466" s="126"/>
    </row>
    <row r="467" customFormat="false" ht="15.75" hidden="false" customHeight="false" outlineLevel="0" collapsed="false">
      <c r="B467" s="126"/>
    </row>
    <row r="468" customFormat="false" ht="15.75" hidden="false" customHeight="false" outlineLevel="0" collapsed="false">
      <c r="B468" s="126"/>
    </row>
    <row r="469" customFormat="false" ht="15.75" hidden="false" customHeight="false" outlineLevel="0" collapsed="false">
      <c r="B469" s="126"/>
    </row>
    <row r="470" customFormat="false" ht="15.75" hidden="false" customHeight="false" outlineLevel="0" collapsed="false">
      <c r="B470" s="126"/>
    </row>
    <row r="471" customFormat="false" ht="15.75" hidden="false" customHeight="false" outlineLevel="0" collapsed="false">
      <c r="B471" s="126"/>
    </row>
    <row r="472" customFormat="false" ht="15.75" hidden="false" customHeight="false" outlineLevel="0" collapsed="false">
      <c r="B472" s="126"/>
    </row>
    <row r="473" customFormat="false" ht="15.75" hidden="false" customHeight="false" outlineLevel="0" collapsed="false">
      <c r="B473" s="126"/>
    </row>
    <row r="474" customFormat="false" ht="15.75" hidden="false" customHeight="false" outlineLevel="0" collapsed="false">
      <c r="B474" s="126"/>
    </row>
    <row r="475" customFormat="false" ht="15.75" hidden="false" customHeight="false" outlineLevel="0" collapsed="false">
      <c r="B475" s="126"/>
    </row>
    <row r="476" customFormat="false" ht="15.75" hidden="false" customHeight="false" outlineLevel="0" collapsed="false">
      <c r="B476" s="126"/>
    </row>
    <row r="477" customFormat="false" ht="15.75" hidden="false" customHeight="false" outlineLevel="0" collapsed="false">
      <c r="B477" s="126"/>
    </row>
    <row r="478" customFormat="false" ht="15.75" hidden="false" customHeight="false" outlineLevel="0" collapsed="false">
      <c r="B478" s="126"/>
    </row>
    <row r="479" customFormat="false" ht="15.75" hidden="false" customHeight="false" outlineLevel="0" collapsed="false">
      <c r="B479" s="126"/>
    </row>
    <row r="480" customFormat="false" ht="15.75" hidden="false" customHeight="false" outlineLevel="0" collapsed="false">
      <c r="B480" s="126"/>
    </row>
    <row r="481" customFormat="false" ht="15.75" hidden="false" customHeight="false" outlineLevel="0" collapsed="false">
      <c r="B481" s="126"/>
    </row>
    <row r="482" customFormat="false" ht="15.75" hidden="false" customHeight="false" outlineLevel="0" collapsed="false">
      <c r="B482" s="126"/>
    </row>
    <row r="483" customFormat="false" ht="15.75" hidden="false" customHeight="false" outlineLevel="0" collapsed="false">
      <c r="B483" s="126"/>
    </row>
    <row r="484" customFormat="false" ht="15.75" hidden="false" customHeight="false" outlineLevel="0" collapsed="false">
      <c r="B484" s="126"/>
    </row>
    <row r="485" customFormat="false" ht="15.75" hidden="false" customHeight="false" outlineLevel="0" collapsed="false">
      <c r="B485" s="126"/>
    </row>
    <row r="486" customFormat="false" ht="15.75" hidden="false" customHeight="false" outlineLevel="0" collapsed="false">
      <c r="B486" s="126"/>
    </row>
    <row r="487" customFormat="false" ht="15.75" hidden="false" customHeight="false" outlineLevel="0" collapsed="false">
      <c r="B487" s="126"/>
    </row>
    <row r="488" customFormat="false" ht="15.75" hidden="false" customHeight="false" outlineLevel="0" collapsed="false">
      <c r="B488" s="126"/>
    </row>
    <row r="489" customFormat="false" ht="15.75" hidden="false" customHeight="false" outlineLevel="0" collapsed="false">
      <c r="B489" s="126"/>
    </row>
    <row r="490" customFormat="false" ht="15.75" hidden="false" customHeight="false" outlineLevel="0" collapsed="false">
      <c r="B490" s="126"/>
    </row>
    <row r="491" customFormat="false" ht="15.75" hidden="false" customHeight="false" outlineLevel="0" collapsed="false">
      <c r="B491" s="126"/>
    </row>
    <row r="492" customFormat="false" ht="15.75" hidden="false" customHeight="false" outlineLevel="0" collapsed="false">
      <c r="B492" s="126"/>
    </row>
    <row r="493" customFormat="false" ht="15.75" hidden="false" customHeight="false" outlineLevel="0" collapsed="false">
      <c r="B493" s="126"/>
    </row>
    <row r="494" customFormat="false" ht="15.75" hidden="false" customHeight="false" outlineLevel="0" collapsed="false">
      <c r="B494" s="126"/>
    </row>
    <row r="495" customFormat="false" ht="15.75" hidden="false" customHeight="false" outlineLevel="0" collapsed="false">
      <c r="B495" s="126"/>
    </row>
    <row r="496" customFormat="false" ht="15.75" hidden="false" customHeight="false" outlineLevel="0" collapsed="false">
      <c r="B496" s="126"/>
    </row>
    <row r="497" customFormat="false" ht="15.75" hidden="false" customHeight="false" outlineLevel="0" collapsed="false">
      <c r="B497" s="126"/>
    </row>
    <row r="498" customFormat="false" ht="15.75" hidden="false" customHeight="false" outlineLevel="0" collapsed="false">
      <c r="B498" s="126"/>
    </row>
    <row r="499" customFormat="false" ht="15.75" hidden="false" customHeight="false" outlineLevel="0" collapsed="false">
      <c r="B499" s="126"/>
    </row>
    <row r="500" customFormat="false" ht="15.75" hidden="false" customHeight="false" outlineLevel="0" collapsed="false">
      <c r="B500" s="126"/>
    </row>
    <row r="501" customFormat="false" ht="15.75" hidden="false" customHeight="false" outlineLevel="0" collapsed="false">
      <c r="B501" s="126"/>
    </row>
    <row r="502" customFormat="false" ht="15.75" hidden="false" customHeight="false" outlineLevel="0" collapsed="false">
      <c r="B502" s="126"/>
    </row>
    <row r="503" customFormat="false" ht="15.75" hidden="false" customHeight="false" outlineLevel="0" collapsed="false">
      <c r="B503" s="126"/>
    </row>
    <row r="504" customFormat="false" ht="15.75" hidden="false" customHeight="false" outlineLevel="0" collapsed="false">
      <c r="B504" s="126"/>
    </row>
    <row r="505" customFormat="false" ht="15.75" hidden="false" customHeight="false" outlineLevel="0" collapsed="false">
      <c r="B505" s="126"/>
    </row>
    <row r="506" customFormat="false" ht="15.75" hidden="false" customHeight="false" outlineLevel="0" collapsed="false">
      <c r="B506" s="126"/>
    </row>
    <row r="507" customFormat="false" ht="15.75" hidden="false" customHeight="false" outlineLevel="0" collapsed="false">
      <c r="B507" s="126"/>
    </row>
    <row r="508" customFormat="false" ht="15.75" hidden="false" customHeight="false" outlineLevel="0" collapsed="false">
      <c r="B508" s="126"/>
    </row>
    <row r="509" customFormat="false" ht="15.75" hidden="false" customHeight="false" outlineLevel="0" collapsed="false">
      <c r="B509" s="126"/>
    </row>
    <row r="510" customFormat="false" ht="15.75" hidden="false" customHeight="false" outlineLevel="0" collapsed="false">
      <c r="B510" s="126"/>
    </row>
    <row r="511" customFormat="false" ht="15.75" hidden="false" customHeight="false" outlineLevel="0" collapsed="false">
      <c r="B511" s="126"/>
    </row>
    <row r="512" customFormat="false" ht="15.75" hidden="false" customHeight="false" outlineLevel="0" collapsed="false">
      <c r="B512" s="126"/>
    </row>
    <row r="513" customFormat="false" ht="15.75" hidden="false" customHeight="false" outlineLevel="0" collapsed="false">
      <c r="B513" s="126"/>
    </row>
    <row r="514" customFormat="false" ht="15.75" hidden="false" customHeight="false" outlineLevel="0" collapsed="false">
      <c r="B514" s="126"/>
    </row>
    <row r="515" customFormat="false" ht="15.75" hidden="false" customHeight="false" outlineLevel="0" collapsed="false">
      <c r="B515" s="126"/>
    </row>
    <row r="516" customFormat="false" ht="15.75" hidden="false" customHeight="false" outlineLevel="0" collapsed="false">
      <c r="B516" s="126"/>
    </row>
    <row r="517" customFormat="false" ht="15.75" hidden="false" customHeight="false" outlineLevel="0" collapsed="false">
      <c r="B517" s="126"/>
    </row>
    <row r="518" customFormat="false" ht="15.75" hidden="false" customHeight="false" outlineLevel="0" collapsed="false">
      <c r="B518" s="126"/>
    </row>
    <row r="519" customFormat="false" ht="15.75" hidden="false" customHeight="false" outlineLevel="0" collapsed="false">
      <c r="B519" s="126"/>
    </row>
    <row r="520" customFormat="false" ht="15.75" hidden="false" customHeight="false" outlineLevel="0" collapsed="false">
      <c r="B520" s="126"/>
    </row>
    <row r="521" customFormat="false" ht="15.75" hidden="false" customHeight="false" outlineLevel="0" collapsed="false">
      <c r="B521" s="126"/>
    </row>
    <row r="522" customFormat="false" ht="15.75" hidden="false" customHeight="false" outlineLevel="0" collapsed="false">
      <c r="B522" s="126"/>
    </row>
    <row r="523" customFormat="false" ht="15.75" hidden="false" customHeight="false" outlineLevel="0" collapsed="false">
      <c r="B523" s="126"/>
    </row>
    <row r="524" customFormat="false" ht="15.75" hidden="false" customHeight="false" outlineLevel="0" collapsed="false">
      <c r="B524" s="126"/>
    </row>
    <row r="525" customFormat="false" ht="15.75" hidden="false" customHeight="false" outlineLevel="0" collapsed="false">
      <c r="B525" s="126"/>
    </row>
    <row r="526" customFormat="false" ht="15.75" hidden="false" customHeight="false" outlineLevel="0" collapsed="false">
      <c r="B526" s="126"/>
    </row>
    <row r="527" customFormat="false" ht="15.75" hidden="false" customHeight="false" outlineLevel="0" collapsed="false">
      <c r="B527" s="126"/>
    </row>
    <row r="528" customFormat="false" ht="15.75" hidden="false" customHeight="false" outlineLevel="0" collapsed="false">
      <c r="B528" s="126"/>
    </row>
    <row r="529" customFormat="false" ht="15.75" hidden="false" customHeight="false" outlineLevel="0" collapsed="false">
      <c r="B529" s="126"/>
    </row>
    <row r="530" customFormat="false" ht="15.75" hidden="false" customHeight="false" outlineLevel="0" collapsed="false">
      <c r="B530" s="126"/>
    </row>
    <row r="531" customFormat="false" ht="15.75" hidden="false" customHeight="false" outlineLevel="0" collapsed="false">
      <c r="B531" s="126"/>
    </row>
    <row r="532" customFormat="false" ht="15.75" hidden="false" customHeight="false" outlineLevel="0" collapsed="false">
      <c r="B532" s="126"/>
    </row>
    <row r="533" customFormat="false" ht="15.75" hidden="false" customHeight="false" outlineLevel="0" collapsed="false">
      <c r="B533" s="126"/>
    </row>
    <row r="534" customFormat="false" ht="15.75" hidden="false" customHeight="false" outlineLevel="0" collapsed="false">
      <c r="B534" s="126"/>
    </row>
    <row r="535" customFormat="false" ht="15.75" hidden="false" customHeight="false" outlineLevel="0" collapsed="false">
      <c r="B535" s="126"/>
    </row>
    <row r="536" customFormat="false" ht="15.75" hidden="false" customHeight="false" outlineLevel="0" collapsed="false">
      <c r="B536" s="126"/>
    </row>
    <row r="537" customFormat="false" ht="15.75" hidden="false" customHeight="false" outlineLevel="0" collapsed="false">
      <c r="B537" s="126"/>
    </row>
    <row r="538" customFormat="false" ht="15.75" hidden="false" customHeight="false" outlineLevel="0" collapsed="false">
      <c r="B538" s="126"/>
    </row>
    <row r="539" customFormat="false" ht="15.75" hidden="false" customHeight="false" outlineLevel="0" collapsed="false">
      <c r="B539" s="126"/>
    </row>
    <row r="540" customFormat="false" ht="15.75" hidden="false" customHeight="false" outlineLevel="0" collapsed="false">
      <c r="B540" s="126"/>
    </row>
    <row r="541" customFormat="false" ht="15.75" hidden="false" customHeight="false" outlineLevel="0" collapsed="false">
      <c r="B541" s="126"/>
    </row>
    <row r="542" customFormat="false" ht="15.75" hidden="false" customHeight="false" outlineLevel="0" collapsed="false">
      <c r="B542" s="126"/>
    </row>
    <row r="543" customFormat="false" ht="15.75" hidden="false" customHeight="false" outlineLevel="0" collapsed="false">
      <c r="B543" s="126"/>
    </row>
    <row r="544" customFormat="false" ht="15.75" hidden="false" customHeight="false" outlineLevel="0" collapsed="false">
      <c r="B544" s="126"/>
    </row>
    <row r="545" customFormat="false" ht="15.75" hidden="false" customHeight="false" outlineLevel="0" collapsed="false">
      <c r="B545" s="126"/>
    </row>
    <row r="546" customFormat="false" ht="15.75" hidden="false" customHeight="false" outlineLevel="0" collapsed="false">
      <c r="B546" s="126"/>
    </row>
    <row r="547" customFormat="false" ht="15.75" hidden="false" customHeight="false" outlineLevel="0" collapsed="false">
      <c r="B547" s="126"/>
    </row>
    <row r="548" customFormat="false" ht="15.75" hidden="false" customHeight="false" outlineLevel="0" collapsed="false">
      <c r="B548" s="126"/>
    </row>
    <row r="549" customFormat="false" ht="15.75" hidden="false" customHeight="false" outlineLevel="0" collapsed="false">
      <c r="B549" s="126"/>
    </row>
    <row r="550" customFormat="false" ht="15.75" hidden="false" customHeight="false" outlineLevel="0" collapsed="false">
      <c r="B550" s="126"/>
    </row>
    <row r="551" customFormat="false" ht="15.75" hidden="false" customHeight="false" outlineLevel="0" collapsed="false">
      <c r="B551" s="126"/>
    </row>
    <row r="552" customFormat="false" ht="15.75" hidden="false" customHeight="false" outlineLevel="0" collapsed="false">
      <c r="B552" s="126"/>
    </row>
    <row r="553" customFormat="false" ht="15.75" hidden="false" customHeight="false" outlineLevel="0" collapsed="false">
      <c r="B553" s="126"/>
    </row>
    <row r="554" customFormat="false" ht="15.75" hidden="false" customHeight="false" outlineLevel="0" collapsed="false">
      <c r="B554" s="126"/>
    </row>
    <row r="555" customFormat="false" ht="15.75" hidden="false" customHeight="false" outlineLevel="0" collapsed="false">
      <c r="B555" s="126"/>
    </row>
    <row r="556" customFormat="false" ht="15.75" hidden="false" customHeight="false" outlineLevel="0" collapsed="false">
      <c r="B556" s="126"/>
    </row>
    <row r="557" customFormat="false" ht="15.75" hidden="false" customHeight="false" outlineLevel="0" collapsed="false">
      <c r="B557" s="126"/>
    </row>
    <row r="558" customFormat="false" ht="15.75" hidden="false" customHeight="false" outlineLevel="0" collapsed="false">
      <c r="B558" s="126"/>
    </row>
    <row r="559" customFormat="false" ht="15.75" hidden="false" customHeight="false" outlineLevel="0" collapsed="false">
      <c r="B559" s="126"/>
    </row>
    <row r="560" customFormat="false" ht="15.75" hidden="false" customHeight="false" outlineLevel="0" collapsed="false">
      <c r="B560" s="126"/>
    </row>
    <row r="561" customFormat="false" ht="15.75" hidden="false" customHeight="false" outlineLevel="0" collapsed="false">
      <c r="B561" s="126"/>
    </row>
    <row r="562" customFormat="false" ht="15.75" hidden="false" customHeight="false" outlineLevel="0" collapsed="false">
      <c r="B562" s="126"/>
    </row>
    <row r="563" customFormat="false" ht="15.75" hidden="false" customHeight="false" outlineLevel="0" collapsed="false">
      <c r="B563" s="126"/>
    </row>
    <row r="564" customFormat="false" ht="15.75" hidden="false" customHeight="false" outlineLevel="0" collapsed="false">
      <c r="B564" s="126"/>
    </row>
    <row r="565" customFormat="false" ht="15.75" hidden="false" customHeight="false" outlineLevel="0" collapsed="false">
      <c r="B565" s="126"/>
    </row>
    <row r="566" customFormat="false" ht="15.75" hidden="false" customHeight="false" outlineLevel="0" collapsed="false">
      <c r="B566" s="126"/>
    </row>
    <row r="567" customFormat="false" ht="15.75" hidden="false" customHeight="false" outlineLevel="0" collapsed="false">
      <c r="B567" s="126"/>
    </row>
    <row r="568" customFormat="false" ht="15.75" hidden="false" customHeight="false" outlineLevel="0" collapsed="false">
      <c r="B568" s="126"/>
    </row>
    <row r="569" customFormat="false" ht="15.75" hidden="false" customHeight="false" outlineLevel="0" collapsed="false">
      <c r="B569" s="126"/>
    </row>
    <row r="570" customFormat="false" ht="15.75" hidden="false" customHeight="false" outlineLevel="0" collapsed="false">
      <c r="B570" s="126"/>
    </row>
    <row r="571" customFormat="false" ht="15.75" hidden="false" customHeight="false" outlineLevel="0" collapsed="false">
      <c r="B571" s="126"/>
    </row>
    <row r="572" customFormat="false" ht="15.75" hidden="false" customHeight="false" outlineLevel="0" collapsed="false">
      <c r="B572" s="126"/>
    </row>
    <row r="573" customFormat="false" ht="15.75" hidden="false" customHeight="false" outlineLevel="0" collapsed="false">
      <c r="B573" s="126"/>
    </row>
    <row r="574" customFormat="false" ht="15.75" hidden="false" customHeight="false" outlineLevel="0" collapsed="false">
      <c r="B574" s="126"/>
    </row>
    <row r="575" customFormat="false" ht="15.75" hidden="false" customHeight="false" outlineLevel="0" collapsed="false">
      <c r="B575" s="126"/>
    </row>
    <row r="576" customFormat="false" ht="15.75" hidden="false" customHeight="false" outlineLevel="0" collapsed="false">
      <c r="B576" s="126"/>
    </row>
    <row r="577" customFormat="false" ht="15.75" hidden="false" customHeight="false" outlineLevel="0" collapsed="false">
      <c r="B577" s="126"/>
    </row>
    <row r="578" customFormat="false" ht="15.75" hidden="false" customHeight="false" outlineLevel="0" collapsed="false">
      <c r="B578" s="126"/>
    </row>
    <row r="579" customFormat="false" ht="15.75" hidden="false" customHeight="false" outlineLevel="0" collapsed="false">
      <c r="B579" s="126"/>
    </row>
    <row r="580" customFormat="false" ht="15.75" hidden="false" customHeight="false" outlineLevel="0" collapsed="false">
      <c r="B580" s="126"/>
    </row>
    <row r="581" customFormat="false" ht="15.75" hidden="false" customHeight="false" outlineLevel="0" collapsed="false">
      <c r="B581" s="126"/>
    </row>
    <row r="582" customFormat="false" ht="15.75" hidden="false" customHeight="false" outlineLevel="0" collapsed="false">
      <c r="B582" s="126"/>
    </row>
    <row r="583" customFormat="false" ht="15.75" hidden="false" customHeight="false" outlineLevel="0" collapsed="false">
      <c r="B583" s="126"/>
    </row>
    <row r="584" customFormat="false" ht="15.75" hidden="false" customHeight="false" outlineLevel="0" collapsed="false">
      <c r="B584" s="126"/>
    </row>
    <row r="585" customFormat="false" ht="15.75" hidden="false" customHeight="false" outlineLevel="0" collapsed="false">
      <c r="B585" s="126"/>
    </row>
    <row r="586" customFormat="false" ht="15.75" hidden="false" customHeight="false" outlineLevel="0" collapsed="false">
      <c r="B586" s="126"/>
    </row>
    <row r="587" customFormat="false" ht="15.75" hidden="false" customHeight="false" outlineLevel="0" collapsed="false">
      <c r="B587" s="126"/>
    </row>
    <row r="588" customFormat="false" ht="15.75" hidden="false" customHeight="false" outlineLevel="0" collapsed="false">
      <c r="B588" s="126"/>
    </row>
    <row r="589" customFormat="false" ht="15.75" hidden="false" customHeight="false" outlineLevel="0" collapsed="false">
      <c r="B589" s="126"/>
    </row>
    <row r="590" customFormat="false" ht="15.75" hidden="false" customHeight="false" outlineLevel="0" collapsed="false">
      <c r="B590" s="126"/>
    </row>
    <row r="591" customFormat="false" ht="15.75" hidden="false" customHeight="false" outlineLevel="0" collapsed="false">
      <c r="B591" s="126"/>
    </row>
    <row r="592" customFormat="false" ht="15.75" hidden="false" customHeight="false" outlineLevel="0" collapsed="false">
      <c r="B592" s="126"/>
    </row>
    <row r="593" customFormat="false" ht="15.75" hidden="false" customHeight="false" outlineLevel="0" collapsed="false">
      <c r="B593" s="126"/>
    </row>
    <row r="594" customFormat="false" ht="15.75" hidden="false" customHeight="false" outlineLevel="0" collapsed="false">
      <c r="B594" s="126"/>
    </row>
    <row r="595" customFormat="false" ht="15.75" hidden="false" customHeight="false" outlineLevel="0" collapsed="false">
      <c r="B595" s="126"/>
    </row>
    <row r="596" customFormat="false" ht="15.75" hidden="false" customHeight="false" outlineLevel="0" collapsed="false">
      <c r="B596" s="126"/>
    </row>
    <row r="597" customFormat="false" ht="15.75" hidden="false" customHeight="false" outlineLevel="0" collapsed="false">
      <c r="B597" s="126"/>
    </row>
    <row r="598" customFormat="false" ht="15.75" hidden="false" customHeight="false" outlineLevel="0" collapsed="false">
      <c r="B598" s="126"/>
    </row>
    <row r="599" customFormat="false" ht="15.75" hidden="false" customHeight="false" outlineLevel="0" collapsed="false">
      <c r="B599" s="126"/>
    </row>
    <row r="600" customFormat="false" ht="15.75" hidden="false" customHeight="false" outlineLevel="0" collapsed="false">
      <c r="B600" s="126"/>
    </row>
    <row r="601" customFormat="false" ht="15.75" hidden="false" customHeight="false" outlineLevel="0" collapsed="false">
      <c r="B601" s="126"/>
    </row>
    <row r="602" customFormat="false" ht="15.75" hidden="false" customHeight="false" outlineLevel="0" collapsed="false">
      <c r="B602" s="126"/>
    </row>
    <row r="603" customFormat="false" ht="15.75" hidden="false" customHeight="false" outlineLevel="0" collapsed="false">
      <c r="B603" s="126"/>
    </row>
    <row r="604" customFormat="false" ht="15.75" hidden="false" customHeight="false" outlineLevel="0" collapsed="false">
      <c r="B604" s="126"/>
    </row>
    <row r="605" customFormat="false" ht="15.75" hidden="false" customHeight="false" outlineLevel="0" collapsed="false">
      <c r="B605" s="126"/>
    </row>
    <row r="606" customFormat="false" ht="15.75" hidden="false" customHeight="false" outlineLevel="0" collapsed="false">
      <c r="B606" s="126"/>
    </row>
    <row r="607" customFormat="false" ht="15.75" hidden="false" customHeight="false" outlineLevel="0" collapsed="false">
      <c r="B607" s="126"/>
    </row>
    <row r="608" customFormat="false" ht="15.75" hidden="false" customHeight="false" outlineLevel="0" collapsed="false">
      <c r="B608" s="126"/>
    </row>
    <row r="609" customFormat="false" ht="15.75" hidden="false" customHeight="false" outlineLevel="0" collapsed="false">
      <c r="B609" s="126"/>
    </row>
    <row r="610" customFormat="false" ht="15.75" hidden="false" customHeight="false" outlineLevel="0" collapsed="false">
      <c r="B610" s="126"/>
    </row>
    <row r="611" customFormat="false" ht="15.75" hidden="false" customHeight="false" outlineLevel="0" collapsed="false">
      <c r="B611" s="126"/>
    </row>
    <row r="612" customFormat="false" ht="15.75" hidden="false" customHeight="false" outlineLevel="0" collapsed="false">
      <c r="B612" s="126"/>
    </row>
    <row r="613" customFormat="false" ht="15.75" hidden="false" customHeight="false" outlineLevel="0" collapsed="false">
      <c r="B613" s="126"/>
    </row>
    <row r="614" customFormat="false" ht="15.75" hidden="false" customHeight="false" outlineLevel="0" collapsed="false">
      <c r="B614" s="126"/>
    </row>
    <row r="615" customFormat="false" ht="15.75" hidden="false" customHeight="false" outlineLevel="0" collapsed="false">
      <c r="B615" s="126"/>
    </row>
    <row r="616" customFormat="false" ht="15.75" hidden="false" customHeight="false" outlineLevel="0" collapsed="false">
      <c r="B616" s="126"/>
    </row>
    <row r="617" customFormat="false" ht="15.75" hidden="false" customHeight="false" outlineLevel="0" collapsed="false">
      <c r="B617" s="126"/>
    </row>
    <row r="618" customFormat="false" ht="15.75" hidden="false" customHeight="false" outlineLevel="0" collapsed="false">
      <c r="B618" s="126"/>
    </row>
    <row r="619" customFormat="false" ht="15.75" hidden="false" customHeight="false" outlineLevel="0" collapsed="false">
      <c r="B619" s="126"/>
    </row>
    <row r="620" customFormat="false" ht="15.75" hidden="false" customHeight="false" outlineLevel="0" collapsed="false">
      <c r="B620" s="126"/>
    </row>
    <row r="621" customFormat="false" ht="15.75" hidden="false" customHeight="false" outlineLevel="0" collapsed="false">
      <c r="B621" s="126"/>
    </row>
    <row r="622" customFormat="false" ht="15.75" hidden="false" customHeight="false" outlineLevel="0" collapsed="false">
      <c r="B622" s="126"/>
    </row>
    <row r="623" customFormat="false" ht="15.75" hidden="false" customHeight="false" outlineLevel="0" collapsed="false">
      <c r="B623" s="126"/>
    </row>
    <row r="624" customFormat="false" ht="15.75" hidden="false" customHeight="false" outlineLevel="0" collapsed="false">
      <c r="B624" s="126"/>
    </row>
    <row r="625" customFormat="false" ht="15.75" hidden="false" customHeight="false" outlineLevel="0" collapsed="false">
      <c r="B625" s="126"/>
    </row>
    <row r="626" customFormat="false" ht="15.75" hidden="false" customHeight="false" outlineLevel="0" collapsed="false">
      <c r="B626" s="126"/>
    </row>
    <row r="627" customFormat="false" ht="15.75" hidden="false" customHeight="false" outlineLevel="0" collapsed="false">
      <c r="B627" s="126"/>
    </row>
    <row r="628" customFormat="false" ht="15.75" hidden="false" customHeight="false" outlineLevel="0" collapsed="false">
      <c r="B628" s="126"/>
    </row>
    <row r="629" customFormat="false" ht="15.75" hidden="false" customHeight="false" outlineLevel="0" collapsed="false">
      <c r="B629" s="126"/>
    </row>
    <row r="630" customFormat="false" ht="15.75" hidden="false" customHeight="false" outlineLevel="0" collapsed="false">
      <c r="B630" s="126"/>
    </row>
    <row r="631" customFormat="false" ht="15.75" hidden="false" customHeight="false" outlineLevel="0" collapsed="false">
      <c r="B631" s="126"/>
    </row>
    <row r="632" customFormat="false" ht="15.75" hidden="false" customHeight="false" outlineLevel="0" collapsed="false">
      <c r="B632" s="126"/>
    </row>
    <row r="633" customFormat="false" ht="15.75" hidden="false" customHeight="false" outlineLevel="0" collapsed="false">
      <c r="B633" s="126"/>
    </row>
    <row r="634" customFormat="false" ht="15.75" hidden="false" customHeight="false" outlineLevel="0" collapsed="false">
      <c r="B634" s="126"/>
    </row>
    <row r="635" customFormat="false" ht="15.75" hidden="false" customHeight="false" outlineLevel="0" collapsed="false">
      <c r="B635" s="126"/>
    </row>
    <row r="636" customFormat="false" ht="15.75" hidden="false" customHeight="false" outlineLevel="0" collapsed="false">
      <c r="B636" s="126"/>
    </row>
    <row r="637" customFormat="false" ht="15.75" hidden="false" customHeight="false" outlineLevel="0" collapsed="false">
      <c r="B637" s="126"/>
    </row>
    <row r="638" customFormat="false" ht="15.75" hidden="false" customHeight="false" outlineLevel="0" collapsed="false">
      <c r="B638" s="126"/>
    </row>
    <row r="639" customFormat="false" ht="15.75" hidden="false" customHeight="false" outlineLevel="0" collapsed="false">
      <c r="B639" s="126"/>
    </row>
    <row r="640" customFormat="false" ht="15.75" hidden="false" customHeight="false" outlineLevel="0" collapsed="false">
      <c r="B640" s="126"/>
    </row>
    <row r="641" customFormat="false" ht="15.75" hidden="false" customHeight="false" outlineLevel="0" collapsed="false">
      <c r="B641" s="126"/>
    </row>
    <row r="642" customFormat="false" ht="15.75" hidden="false" customHeight="false" outlineLevel="0" collapsed="false">
      <c r="B642" s="126"/>
    </row>
    <row r="643" customFormat="false" ht="15.75" hidden="false" customHeight="false" outlineLevel="0" collapsed="false">
      <c r="B643" s="126"/>
    </row>
    <row r="644" customFormat="false" ht="15.75" hidden="false" customHeight="false" outlineLevel="0" collapsed="false">
      <c r="B644" s="126"/>
    </row>
    <row r="645" customFormat="false" ht="15.75" hidden="false" customHeight="false" outlineLevel="0" collapsed="false">
      <c r="B645" s="126"/>
    </row>
    <row r="646" customFormat="false" ht="15.75" hidden="false" customHeight="false" outlineLevel="0" collapsed="false">
      <c r="B646" s="126"/>
    </row>
    <row r="647" customFormat="false" ht="15.75" hidden="false" customHeight="false" outlineLevel="0" collapsed="false">
      <c r="B647" s="126"/>
    </row>
    <row r="648" customFormat="false" ht="15.75" hidden="false" customHeight="false" outlineLevel="0" collapsed="false">
      <c r="B648" s="126"/>
    </row>
    <row r="649" customFormat="false" ht="15.75" hidden="false" customHeight="false" outlineLevel="0" collapsed="false">
      <c r="B649" s="126"/>
    </row>
    <row r="650" customFormat="false" ht="15.75" hidden="false" customHeight="false" outlineLevel="0" collapsed="false">
      <c r="B650" s="126"/>
    </row>
    <row r="651" customFormat="false" ht="15.75" hidden="false" customHeight="false" outlineLevel="0" collapsed="false">
      <c r="B651" s="126"/>
    </row>
    <row r="652" customFormat="false" ht="15.75" hidden="false" customHeight="false" outlineLevel="0" collapsed="false">
      <c r="B652" s="126"/>
    </row>
    <row r="653" customFormat="false" ht="15.75" hidden="false" customHeight="false" outlineLevel="0" collapsed="false">
      <c r="B653" s="126"/>
    </row>
    <row r="654" customFormat="false" ht="15.75" hidden="false" customHeight="false" outlineLevel="0" collapsed="false">
      <c r="B654" s="126"/>
    </row>
    <row r="655" customFormat="false" ht="15.75" hidden="false" customHeight="false" outlineLevel="0" collapsed="false">
      <c r="B655" s="126"/>
    </row>
    <row r="656" customFormat="false" ht="15.75" hidden="false" customHeight="false" outlineLevel="0" collapsed="false">
      <c r="B656" s="126"/>
    </row>
    <row r="657" customFormat="false" ht="15.75" hidden="false" customHeight="false" outlineLevel="0" collapsed="false">
      <c r="B657" s="126"/>
    </row>
    <row r="658" customFormat="false" ht="15.75" hidden="false" customHeight="false" outlineLevel="0" collapsed="false">
      <c r="B658" s="126"/>
    </row>
    <row r="659" customFormat="false" ht="15.75" hidden="false" customHeight="false" outlineLevel="0" collapsed="false">
      <c r="B659" s="126"/>
    </row>
    <row r="660" customFormat="false" ht="15.75" hidden="false" customHeight="false" outlineLevel="0" collapsed="false">
      <c r="B660" s="126"/>
    </row>
    <row r="661" customFormat="false" ht="15.75" hidden="false" customHeight="false" outlineLevel="0" collapsed="false">
      <c r="B661" s="126"/>
    </row>
    <row r="662" customFormat="false" ht="15.75" hidden="false" customHeight="false" outlineLevel="0" collapsed="false">
      <c r="B662" s="126"/>
    </row>
    <row r="663" customFormat="false" ht="15.75" hidden="false" customHeight="false" outlineLevel="0" collapsed="false">
      <c r="B663" s="126"/>
    </row>
    <row r="664" customFormat="false" ht="15.75" hidden="false" customHeight="false" outlineLevel="0" collapsed="false">
      <c r="B664" s="126"/>
    </row>
    <row r="665" customFormat="false" ht="15.75" hidden="false" customHeight="false" outlineLevel="0" collapsed="false">
      <c r="B665" s="126"/>
    </row>
    <row r="666" customFormat="false" ht="15.75" hidden="false" customHeight="false" outlineLevel="0" collapsed="false">
      <c r="B666" s="126"/>
    </row>
    <row r="667" customFormat="false" ht="15.75" hidden="false" customHeight="false" outlineLevel="0" collapsed="false">
      <c r="B667" s="126"/>
    </row>
    <row r="668" customFormat="false" ht="15.75" hidden="false" customHeight="false" outlineLevel="0" collapsed="false">
      <c r="B668" s="126"/>
    </row>
    <row r="669" customFormat="false" ht="15.75" hidden="false" customHeight="false" outlineLevel="0" collapsed="false">
      <c r="B669" s="126"/>
    </row>
    <row r="670" customFormat="false" ht="15.75" hidden="false" customHeight="false" outlineLevel="0" collapsed="false">
      <c r="B670" s="126"/>
    </row>
    <row r="671" customFormat="false" ht="15.75" hidden="false" customHeight="false" outlineLevel="0" collapsed="false">
      <c r="B671" s="126"/>
    </row>
    <row r="672" customFormat="false" ht="15.75" hidden="false" customHeight="false" outlineLevel="0" collapsed="false">
      <c r="B672" s="126"/>
    </row>
    <row r="673" customFormat="false" ht="15.75" hidden="false" customHeight="false" outlineLevel="0" collapsed="false">
      <c r="B673" s="126"/>
    </row>
    <row r="674" customFormat="false" ht="15.75" hidden="false" customHeight="false" outlineLevel="0" collapsed="false">
      <c r="B674" s="126"/>
    </row>
    <row r="675" customFormat="false" ht="15.75" hidden="false" customHeight="false" outlineLevel="0" collapsed="false">
      <c r="B675" s="126"/>
    </row>
    <row r="676" customFormat="false" ht="15.75" hidden="false" customHeight="false" outlineLevel="0" collapsed="false">
      <c r="B676" s="126"/>
    </row>
    <row r="677" customFormat="false" ht="15.75" hidden="false" customHeight="false" outlineLevel="0" collapsed="false">
      <c r="B677" s="126"/>
    </row>
    <row r="678" customFormat="false" ht="15.75" hidden="false" customHeight="false" outlineLevel="0" collapsed="false">
      <c r="B678" s="126"/>
    </row>
    <row r="679" customFormat="false" ht="15.75" hidden="false" customHeight="false" outlineLevel="0" collapsed="false">
      <c r="B679" s="126"/>
    </row>
    <row r="680" customFormat="false" ht="15.75" hidden="false" customHeight="false" outlineLevel="0" collapsed="false">
      <c r="B680" s="126"/>
    </row>
    <row r="681" customFormat="false" ht="15.75" hidden="false" customHeight="false" outlineLevel="0" collapsed="false">
      <c r="B681" s="126"/>
    </row>
    <row r="682" customFormat="false" ht="15.75" hidden="false" customHeight="false" outlineLevel="0" collapsed="false">
      <c r="B682" s="126"/>
    </row>
    <row r="683" customFormat="false" ht="15.75" hidden="false" customHeight="false" outlineLevel="0" collapsed="false">
      <c r="B683" s="126"/>
    </row>
    <row r="684" customFormat="false" ht="15.75" hidden="false" customHeight="false" outlineLevel="0" collapsed="false">
      <c r="B684" s="126"/>
    </row>
    <row r="685" customFormat="false" ht="15.75" hidden="false" customHeight="false" outlineLevel="0" collapsed="false">
      <c r="B685" s="126"/>
    </row>
    <row r="686" customFormat="false" ht="15.75" hidden="false" customHeight="false" outlineLevel="0" collapsed="false">
      <c r="B686" s="126"/>
    </row>
    <row r="687" customFormat="false" ht="15.75" hidden="false" customHeight="false" outlineLevel="0" collapsed="false">
      <c r="B687" s="126"/>
    </row>
    <row r="688" customFormat="false" ht="15.75" hidden="false" customHeight="false" outlineLevel="0" collapsed="false">
      <c r="B688" s="126"/>
    </row>
    <row r="689" customFormat="false" ht="15.75" hidden="false" customHeight="false" outlineLevel="0" collapsed="false">
      <c r="B689" s="126"/>
    </row>
    <row r="690" customFormat="false" ht="15.75" hidden="false" customHeight="false" outlineLevel="0" collapsed="false">
      <c r="B690" s="126"/>
    </row>
    <row r="691" customFormat="false" ht="15.75" hidden="false" customHeight="false" outlineLevel="0" collapsed="false">
      <c r="B691" s="126"/>
    </row>
    <row r="692" customFormat="false" ht="15.75" hidden="false" customHeight="false" outlineLevel="0" collapsed="false">
      <c r="B692" s="126"/>
    </row>
    <row r="693" customFormat="false" ht="15.75" hidden="false" customHeight="false" outlineLevel="0" collapsed="false">
      <c r="B693" s="126"/>
    </row>
    <row r="694" customFormat="false" ht="15.75" hidden="false" customHeight="false" outlineLevel="0" collapsed="false">
      <c r="B694" s="126"/>
    </row>
    <row r="695" customFormat="false" ht="15.75" hidden="false" customHeight="false" outlineLevel="0" collapsed="false">
      <c r="B695" s="126"/>
    </row>
    <row r="696" customFormat="false" ht="15.75" hidden="false" customHeight="false" outlineLevel="0" collapsed="false">
      <c r="B696" s="126"/>
    </row>
    <row r="697" customFormat="false" ht="15.75" hidden="false" customHeight="false" outlineLevel="0" collapsed="false">
      <c r="B697" s="126"/>
    </row>
    <row r="698" customFormat="false" ht="15.75" hidden="false" customHeight="false" outlineLevel="0" collapsed="false">
      <c r="B698" s="126"/>
    </row>
    <row r="699" customFormat="false" ht="15.75" hidden="false" customHeight="false" outlineLevel="0" collapsed="false">
      <c r="B699" s="126"/>
    </row>
    <row r="700" customFormat="false" ht="15.75" hidden="false" customHeight="false" outlineLevel="0" collapsed="false">
      <c r="B700" s="126"/>
    </row>
    <row r="701" customFormat="false" ht="15.75" hidden="false" customHeight="false" outlineLevel="0" collapsed="false">
      <c r="B701" s="126"/>
    </row>
    <row r="702" customFormat="false" ht="15.75" hidden="false" customHeight="false" outlineLevel="0" collapsed="false">
      <c r="B702" s="126"/>
    </row>
    <row r="703" customFormat="false" ht="15.75" hidden="false" customHeight="false" outlineLevel="0" collapsed="false">
      <c r="B703" s="126"/>
    </row>
    <row r="704" customFormat="false" ht="15.75" hidden="false" customHeight="false" outlineLevel="0" collapsed="false">
      <c r="B704" s="126"/>
    </row>
    <row r="705" customFormat="false" ht="15.75" hidden="false" customHeight="false" outlineLevel="0" collapsed="false">
      <c r="B705" s="126"/>
    </row>
    <row r="706" customFormat="false" ht="15.75" hidden="false" customHeight="false" outlineLevel="0" collapsed="false">
      <c r="B706" s="126"/>
    </row>
    <row r="707" customFormat="false" ht="15.75" hidden="false" customHeight="false" outlineLevel="0" collapsed="false">
      <c r="B707" s="126"/>
    </row>
    <row r="708" customFormat="false" ht="15.75" hidden="false" customHeight="false" outlineLevel="0" collapsed="false">
      <c r="B708" s="126"/>
    </row>
    <row r="709" customFormat="false" ht="15.75" hidden="false" customHeight="false" outlineLevel="0" collapsed="false">
      <c r="B709" s="126"/>
    </row>
    <row r="710" customFormat="false" ht="15.75" hidden="false" customHeight="false" outlineLevel="0" collapsed="false">
      <c r="B710" s="126"/>
    </row>
    <row r="711" customFormat="false" ht="15.75" hidden="false" customHeight="false" outlineLevel="0" collapsed="false">
      <c r="B711" s="126"/>
    </row>
    <row r="712" customFormat="false" ht="15.75" hidden="false" customHeight="false" outlineLevel="0" collapsed="false">
      <c r="B712" s="126"/>
    </row>
    <row r="713" customFormat="false" ht="15.75" hidden="false" customHeight="false" outlineLevel="0" collapsed="false">
      <c r="B713" s="126"/>
    </row>
    <row r="714" customFormat="false" ht="15.75" hidden="false" customHeight="false" outlineLevel="0" collapsed="false">
      <c r="B714" s="126"/>
    </row>
    <row r="715" customFormat="false" ht="15.75" hidden="false" customHeight="false" outlineLevel="0" collapsed="false">
      <c r="B715" s="126"/>
    </row>
    <row r="716" customFormat="false" ht="15.75" hidden="false" customHeight="false" outlineLevel="0" collapsed="false">
      <c r="B716" s="126"/>
    </row>
    <row r="717" customFormat="false" ht="15.75" hidden="false" customHeight="false" outlineLevel="0" collapsed="false">
      <c r="B717" s="126"/>
    </row>
    <row r="718" customFormat="false" ht="15.75" hidden="false" customHeight="false" outlineLevel="0" collapsed="false">
      <c r="B718" s="126"/>
    </row>
    <row r="719" customFormat="false" ht="15.75" hidden="false" customHeight="false" outlineLevel="0" collapsed="false">
      <c r="B719" s="126"/>
    </row>
    <row r="720" customFormat="false" ht="15.75" hidden="false" customHeight="false" outlineLevel="0" collapsed="false">
      <c r="B720" s="126"/>
    </row>
    <row r="721" customFormat="false" ht="15.75" hidden="false" customHeight="false" outlineLevel="0" collapsed="false">
      <c r="B721" s="126"/>
    </row>
    <row r="722" customFormat="false" ht="15.75" hidden="false" customHeight="false" outlineLevel="0" collapsed="false">
      <c r="B722" s="126"/>
    </row>
    <row r="723" customFormat="false" ht="15.75" hidden="false" customHeight="false" outlineLevel="0" collapsed="false">
      <c r="B723" s="126"/>
    </row>
    <row r="724" customFormat="false" ht="15.75" hidden="false" customHeight="false" outlineLevel="0" collapsed="false">
      <c r="B724" s="126"/>
    </row>
    <row r="725" customFormat="false" ht="15.75" hidden="false" customHeight="false" outlineLevel="0" collapsed="false">
      <c r="B725" s="126"/>
    </row>
    <row r="726" customFormat="false" ht="15.75" hidden="false" customHeight="false" outlineLevel="0" collapsed="false">
      <c r="B726" s="126"/>
    </row>
    <row r="727" customFormat="false" ht="15.75" hidden="false" customHeight="false" outlineLevel="0" collapsed="false">
      <c r="B727" s="126"/>
    </row>
    <row r="728" customFormat="false" ht="15.75" hidden="false" customHeight="false" outlineLevel="0" collapsed="false">
      <c r="B728" s="126"/>
    </row>
    <row r="729" customFormat="false" ht="15.75" hidden="false" customHeight="false" outlineLevel="0" collapsed="false">
      <c r="B729" s="126"/>
    </row>
    <row r="730" customFormat="false" ht="15.75" hidden="false" customHeight="false" outlineLevel="0" collapsed="false">
      <c r="B730" s="126"/>
    </row>
    <row r="731" customFormat="false" ht="15.75" hidden="false" customHeight="false" outlineLevel="0" collapsed="false">
      <c r="B731" s="126"/>
    </row>
    <row r="732" customFormat="false" ht="15.75" hidden="false" customHeight="false" outlineLevel="0" collapsed="false">
      <c r="B732" s="126"/>
    </row>
    <row r="733" customFormat="false" ht="15.75" hidden="false" customHeight="false" outlineLevel="0" collapsed="false">
      <c r="B733" s="126"/>
    </row>
    <row r="734" customFormat="false" ht="15.75" hidden="false" customHeight="false" outlineLevel="0" collapsed="false">
      <c r="B734" s="126"/>
    </row>
    <row r="735" customFormat="false" ht="15.75" hidden="false" customHeight="false" outlineLevel="0" collapsed="false">
      <c r="B735" s="126"/>
    </row>
    <row r="736" customFormat="false" ht="15.75" hidden="false" customHeight="false" outlineLevel="0" collapsed="false">
      <c r="B736" s="126"/>
    </row>
    <row r="737" customFormat="false" ht="15.75" hidden="false" customHeight="false" outlineLevel="0" collapsed="false">
      <c r="B737" s="126"/>
    </row>
    <row r="738" customFormat="false" ht="15.75" hidden="false" customHeight="false" outlineLevel="0" collapsed="false">
      <c r="B738" s="126"/>
    </row>
    <row r="739" customFormat="false" ht="15.75" hidden="false" customHeight="false" outlineLevel="0" collapsed="false">
      <c r="B739" s="126"/>
    </row>
    <row r="740" customFormat="false" ht="15.75" hidden="false" customHeight="false" outlineLevel="0" collapsed="false">
      <c r="B740" s="126"/>
    </row>
    <row r="741" customFormat="false" ht="15.75" hidden="false" customHeight="false" outlineLevel="0" collapsed="false">
      <c r="B741" s="126"/>
    </row>
    <row r="742" customFormat="false" ht="15.75" hidden="false" customHeight="false" outlineLevel="0" collapsed="false">
      <c r="B742" s="126"/>
    </row>
    <row r="743" customFormat="false" ht="15.75" hidden="false" customHeight="false" outlineLevel="0" collapsed="false">
      <c r="B743" s="126"/>
    </row>
    <row r="744" customFormat="false" ht="15.75" hidden="false" customHeight="false" outlineLevel="0" collapsed="false">
      <c r="B744" s="126"/>
    </row>
    <row r="745" customFormat="false" ht="15.75" hidden="false" customHeight="false" outlineLevel="0" collapsed="false">
      <c r="B745" s="126"/>
    </row>
    <row r="746" customFormat="false" ht="15.75" hidden="false" customHeight="false" outlineLevel="0" collapsed="false">
      <c r="B746" s="126"/>
    </row>
    <row r="747" customFormat="false" ht="15.75" hidden="false" customHeight="false" outlineLevel="0" collapsed="false">
      <c r="B747" s="126"/>
    </row>
    <row r="748" customFormat="false" ht="15.75" hidden="false" customHeight="false" outlineLevel="0" collapsed="false">
      <c r="B748" s="126"/>
    </row>
    <row r="749" customFormat="false" ht="15.75" hidden="false" customHeight="false" outlineLevel="0" collapsed="false">
      <c r="B749" s="126"/>
    </row>
    <row r="750" customFormat="false" ht="15.75" hidden="false" customHeight="false" outlineLevel="0" collapsed="false">
      <c r="B750" s="126"/>
    </row>
    <row r="751" customFormat="false" ht="15.75" hidden="false" customHeight="false" outlineLevel="0" collapsed="false">
      <c r="B751" s="126"/>
    </row>
    <row r="752" customFormat="false" ht="15.75" hidden="false" customHeight="false" outlineLevel="0" collapsed="false">
      <c r="B752" s="126"/>
    </row>
    <row r="753" customFormat="false" ht="15.75" hidden="false" customHeight="false" outlineLevel="0" collapsed="false">
      <c r="B753" s="126"/>
    </row>
    <row r="754" customFormat="false" ht="15.75" hidden="false" customHeight="false" outlineLevel="0" collapsed="false">
      <c r="B754" s="126"/>
    </row>
    <row r="755" customFormat="false" ht="15.75" hidden="false" customHeight="false" outlineLevel="0" collapsed="false">
      <c r="B755" s="126"/>
    </row>
    <row r="756" customFormat="false" ht="15.75" hidden="false" customHeight="false" outlineLevel="0" collapsed="false">
      <c r="B756" s="126"/>
    </row>
    <row r="757" customFormat="false" ht="15.75" hidden="false" customHeight="false" outlineLevel="0" collapsed="false">
      <c r="B757" s="126"/>
    </row>
    <row r="758" customFormat="false" ht="15.75" hidden="false" customHeight="false" outlineLevel="0" collapsed="false">
      <c r="B758" s="126"/>
    </row>
    <row r="759" customFormat="false" ht="15.75" hidden="false" customHeight="false" outlineLevel="0" collapsed="false">
      <c r="B759" s="126"/>
    </row>
    <row r="760" customFormat="false" ht="15.75" hidden="false" customHeight="false" outlineLevel="0" collapsed="false">
      <c r="B760" s="126"/>
    </row>
    <row r="761" customFormat="false" ht="15.75" hidden="false" customHeight="false" outlineLevel="0" collapsed="false">
      <c r="B761" s="126"/>
    </row>
    <row r="762" customFormat="false" ht="15.75" hidden="false" customHeight="false" outlineLevel="0" collapsed="false">
      <c r="B762" s="126"/>
    </row>
    <row r="763" customFormat="false" ht="15.75" hidden="false" customHeight="false" outlineLevel="0" collapsed="false">
      <c r="B763" s="126"/>
    </row>
    <row r="764" customFormat="false" ht="15.75" hidden="false" customHeight="false" outlineLevel="0" collapsed="false">
      <c r="B764" s="126"/>
    </row>
    <row r="765" customFormat="false" ht="15.75" hidden="false" customHeight="false" outlineLevel="0" collapsed="false">
      <c r="B765" s="126"/>
    </row>
    <row r="766" customFormat="false" ht="15.75" hidden="false" customHeight="false" outlineLevel="0" collapsed="false">
      <c r="B766" s="126"/>
    </row>
    <row r="767" customFormat="false" ht="15.75" hidden="false" customHeight="false" outlineLevel="0" collapsed="false">
      <c r="B767" s="126"/>
    </row>
    <row r="768" customFormat="false" ht="15.75" hidden="false" customHeight="false" outlineLevel="0" collapsed="false">
      <c r="B768" s="126"/>
    </row>
    <row r="769" customFormat="false" ht="15.75" hidden="false" customHeight="false" outlineLevel="0" collapsed="false">
      <c r="B769" s="126"/>
    </row>
    <row r="770" customFormat="false" ht="15.75" hidden="false" customHeight="false" outlineLevel="0" collapsed="false">
      <c r="B770" s="126"/>
    </row>
    <row r="771" customFormat="false" ht="15.75" hidden="false" customHeight="false" outlineLevel="0" collapsed="false">
      <c r="B771" s="126"/>
    </row>
    <row r="772" customFormat="false" ht="15.75" hidden="false" customHeight="false" outlineLevel="0" collapsed="false">
      <c r="B772" s="126"/>
    </row>
    <row r="773" customFormat="false" ht="15.75" hidden="false" customHeight="false" outlineLevel="0" collapsed="false">
      <c r="B773" s="126"/>
    </row>
    <row r="774" customFormat="false" ht="15.75" hidden="false" customHeight="false" outlineLevel="0" collapsed="false">
      <c r="B774" s="126"/>
    </row>
    <row r="775" customFormat="false" ht="15.75" hidden="false" customHeight="false" outlineLevel="0" collapsed="false">
      <c r="B775" s="126"/>
    </row>
    <row r="776" customFormat="false" ht="15.75" hidden="false" customHeight="false" outlineLevel="0" collapsed="false">
      <c r="B776" s="126"/>
    </row>
    <row r="777" customFormat="false" ht="15.75" hidden="false" customHeight="false" outlineLevel="0" collapsed="false">
      <c r="B777" s="126"/>
    </row>
    <row r="778" customFormat="false" ht="15.75" hidden="false" customHeight="false" outlineLevel="0" collapsed="false">
      <c r="B778" s="126"/>
    </row>
    <row r="779" customFormat="false" ht="15.75" hidden="false" customHeight="false" outlineLevel="0" collapsed="false">
      <c r="B779" s="126"/>
    </row>
    <row r="780" customFormat="false" ht="15.75" hidden="false" customHeight="false" outlineLevel="0" collapsed="false">
      <c r="B780" s="126"/>
    </row>
    <row r="781" customFormat="false" ht="15.75" hidden="false" customHeight="false" outlineLevel="0" collapsed="false">
      <c r="B781" s="126"/>
    </row>
    <row r="782" customFormat="false" ht="15.75" hidden="false" customHeight="false" outlineLevel="0" collapsed="false">
      <c r="B782" s="126"/>
    </row>
    <row r="783" customFormat="false" ht="15.75" hidden="false" customHeight="false" outlineLevel="0" collapsed="false">
      <c r="B783" s="126"/>
    </row>
    <row r="784" customFormat="false" ht="15.75" hidden="false" customHeight="false" outlineLevel="0" collapsed="false">
      <c r="B784" s="126"/>
    </row>
    <row r="785" customFormat="false" ht="15.75" hidden="false" customHeight="false" outlineLevel="0" collapsed="false">
      <c r="B785" s="126"/>
    </row>
    <row r="786" customFormat="false" ht="15.75" hidden="false" customHeight="false" outlineLevel="0" collapsed="false">
      <c r="B786" s="126"/>
    </row>
    <row r="787" customFormat="false" ht="15.75" hidden="false" customHeight="false" outlineLevel="0" collapsed="false">
      <c r="B787" s="126"/>
    </row>
    <row r="788" customFormat="false" ht="15.75" hidden="false" customHeight="false" outlineLevel="0" collapsed="false">
      <c r="B788" s="126"/>
    </row>
    <row r="789" customFormat="false" ht="15.75" hidden="false" customHeight="false" outlineLevel="0" collapsed="false">
      <c r="B789" s="126"/>
    </row>
    <row r="790" customFormat="false" ht="15.75" hidden="false" customHeight="false" outlineLevel="0" collapsed="false">
      <c r="B790" s="126"/>
    </row>
    <row r="791" customFormat="false" ht="15.75" hidden="false" customHeight="false" outlineLevel="0" collapsed="false">
      <c r="B791" s="126"/>
    </row>
    <row r="792" customFormat="false" ht="15.75" hidden="false" customHeight="false" outlineLevel="0" collapsed="false">
      <c r="B792" s="126"/>
    </row>
    <row r="793" customFormat="false" ht="15.75" hidden="false" customHeight="false" outlineLevel="0" collapsed="false">
      <c r="B793" s="126"/>
    </row>
    <row r="794" customFormat="false" ht="15.75" hidden="false" customHeight="false" outlineLevel="0" collapsed="false">
      <c r="B794" s="126"/>
    </row>
    <row r="795" customFormat="false" ht="15.75" hidden="false" customHeight="false" outlineLevel="0" collapsed="false">
      <c r="B795" s="126"/>
    </row>
    <row r="796" customFormat="false" ht="15.75" hidden="false" customHeight="false" outlineLevel="0" collapsed="false">
      <c r="B796" s="126"/>
    </row>
    <row r="797" customFormat="false" ht="15.75" hidden="false" customHeight="false" outlineLevel="0" collapsed="false">
      <c r="B797" s="126"/>
    </row>
    <row r="798" customFormat="false" ht="15.75" hidden="false" customHeight="false" outlineLevel="0" collapsed="false">
      <c r="B798" s="126"/>
    </row>
    <row r="799" customFormat="false" ht="15.75" hidden="false" customHeight="false" outlineLevel="0" collapsed="false">
      <c r="B799" s="126"/>
    </row>
    <row r="800" customFormat="false" ht="15.75" hidden="false" customHeight="false" outlineLevel="0" collapsed="false">
      <c r="B800" s="126"/>
    </row>
    <row r="801" customFormat="false" ht="15.75" hidden="false" customHeight="false" outlineLevel="0" collapsed="false">
      <c r="B801" s="126"/>
    </row>
    <row r="802" customFormat="false" ht="15.75" hidden="false" customHeight="false" outlineLevel="0" collapsed="false">
      <c r="B802" s="126"/>
    </row>
    <row r="803" customFormat="false" ht="15.75" hidden="false" customHeight="false" outlineLevel="0" collapsed="false">
      <c r="B803" s="126"/>
    </row>
    <row r="804" customFormat="false" ht="15.75" hidden="false" customHeight="false" outlineLevel="0" collapsed="false">
      <c r="B804" s="126"/>
    </row>
    <row r="805" customFormat="false" ht="15.75" hidden="false" customHeight="false" outlineLevel="0" collapsed="false">
      <c r="B805" s="126"/>
    </row>
    <row r="806" customFormat="false" ht="15.75" hidden="false" customHeight="false" outlineLevel="0" collapsed="false">
      <c r="B806" s="126"/>
    </row>
    <row r="807" customFormat="false" ht="15.75" hidden="false" customHeight="false" outlineLevel="0" collapsed="false">
      <c r="B807" s="126"/>
    </row>
    <row r="808" customFormat="false" ht="15.75" hidden="false" customHeight="false" outlineLevel="0" collapsed="false">
      <c r="B808" s="126"/>
    </row>
    <row r="809" customFormat="false" ht="15.75" hidden="false" customHeight="false" outlineLevel="0" collapsed="false">
      <c r="B809" s="126"/>
    </row>
    <row r="810" customFormat="false" ht="15.75" hidden="false" customHeight="false" outlineLevel="0" collapsed="false">
      <c r="B810" s="126"/>
    </row>
    <row r="811" customFormat="false" ht="15.75" hidden="false" customHeight="false" outlineLevel="0" collapsed="false">
      <c r="B811" s="126"/>
    </row>
    <row r="812" customFormat="false" ht="15.75" hidden="false" customHeight="false" outlineLevel="0" collapsed="false">
      <c r="B812" s="126"/>
    </row>
    <row r="813" customFormat="false" ht="15.75" hidden="false" customHeight="false" outlineLevel="0" collapsed="false">
      <c r="B813" s="126"/>
    </row>
    <row r="814" customFormat="false" ht="15.75" hidden="false" customHeight="false" outlineLevel="0" collapsed="false">
      <c r="B814" s="126"/>
    </row>
    <row r="815" customFormat="false" ht="15.75" hidden="false" customHeight="false" outlineLevel="0" collapsed="false">
      <c r="B815" s="126"/>
    </row>
    <row r="816" customFormat="false" ht="15.75" hidden="false" customHeight="false" outlineLevel="0" collapsed="false">
      <c r="B816" s="126"/>
    </row>
    <row r="817" customFormat="false" ht="15.75" hidden="false" customHeight="false" outlineLevel="0" collapsed="false">
      <c r="B817" s="126"/>
    </row>
    <row r="818" customFormat="false" ht="15.75" hidden="false" customHeight="false" outlineLevel="0" collapsed="false">
      <c r="B818" s="126"/>
    </row>
    <row r="819" customFormat="false" ht="15.75" hidden="false" customHeight="false" outlineLevel="0" collapsed="false">
      <c r="B819" s="126"/>
    </row>
    <row r="820" customFormat="false" ht="15.75" hidden="false" customHeight="false" outlineLevel="0" collapsed="false">
      <c r="B820" s="126"/>
    </row>
    <row r="821" customFormat="false" ht="15.75" hidden="false" customHeight="false" outlineLevel="0" collapsed="false">
      <c r="B821" s="126"/>
    </row>
    <row r="822" customFormat="false" ht="15.75" hidden="false" customHeight="false" outlineLevel="0" collapsed="false">
      <c r="B822" s="126"/>
    </row>
    <row r="823" customFormat="false" ht="15.75" hidden="false" customHeight="false" outlineLevel="0" collapsed="false">
      <c r="B823" s="126"/>
    </row>
    <row r="824" customFormat="false" ht="15.75" hidden="false" customHeight="false" outlineLevel="0" collapsed="false">
      <c r="B824" s="126"/>
    </row>
    <row r="825" customFormat="false" ht="15.75" hidden="false" customHeight="false" outlineLevel="0" collapsed="false">
      <c r="B825" s="126"/>
    </row>
    <row r="826" customFormat="false" ht="15.75" hidden="false" customHeight="false" outlineLevel="0" collapsed="false">
      <c r="B826" s="126"/>
    </row>
    <row r="827" customFormat="false" ht="15.75" hidden="false" customHeight="false" outlineLevel="0" collapsed="false">
      <c r="B827" s="126"/>
    </row>
    <row r="828" customFormat="false" ht="15.75" hidden="false" customHeight="false" outlineLevel="0" collapsed="false">
      <c r="B828" s="126"/>
    </row>
    <row r="829" customFormat="false" ht="15.75" hidden="false" customHeight="false" outlineLevel="0" collapsed="false">
      <c r="B829" s="126"/>
    </row>
    <row r="830" customFormat="false" ht="15.75" hidden="false" customHeight="false" outlineLevel="0" collapsed="false">
      <c r="B830" s="126"/>
    </row>
    <row r="831" customFormat="false" ht="15.75" hidden="false" customHeight="false" outlineLevel="0" collapsed="false">
      <c r="B831" s="126"/>
    </row>
    <row r="832" customFormat="false" ht="15.75" hidden="false" customHeight="false" outlineLevel="0" collapsed="false">
      <c r="B832" s="126"/>
    </row>
    <row r="833" customFormat="false" ht="15.75" hidden="false" customHeight="false" outlineLevel="0" collapsed="false">
      <c r="B833" s="126"/>
    </row>
    <row r="834" customFormat="false" ht="15.75" hidden="false" customHeight="false" outlineLevel="0" collapsed="false">
      <c r="B834" s="126"/>
    </row>
    <row r="835" customFormat="false" ht="15.75" hidden="false" customHeight="false" outlineLevel="0" collapsed="false">
      <c r="B835" s="126"/>
    </row>
    <row r="836" customFormat="false" ht="15.75" hidden="false" customHeight="false" outlineLevel="0" collapsed="false">
      <c r="B836" s="126"/>
    </row>
    <row r="837" customFormat="false" ht="15.75" hidden="false" customHeight="false" outlineLevel="0" collapsed="false">
      <c r="B837" s="126"/>
    </row>
    <row r="838" customFormat="false" ht="15.75" hidden="false" customHeight="false" outlineLevel="0" collapsed="false">
      <c r="B838" s="126"/>
    </row>
    <row r="839" customFormat="false" ht="15.75" hidden="false" customHeight="false" outlineLevel="0" collapsed="false">
      <c r="B839" s="126"/>
    </row>
    <row r="840" customFormat="false" ht="15.75" hidden="false" customHeight="false" outlineLevel="0" collapsed="false">
      <c r="B840" s="126"/>
    </row>
    <row r="841" customFormat="false" ht="15.75" hidden="false" customHeight="false" outlineLevel="0" collapsed="false">
      <c r="B841" s="126"/>
    </row>
    <row r="842" customFormat="false" ht="15.75" hidden="false" customHeight="false" outlineLevel="0" collapsed="false">
      <c r="B842" s="126"/>
    </row>
    <row r="843" customFormat="false" ht="15.75" hidden="false" customHeight="false" outlineLevel="0" collapsed="false">
      <c r="B843" s="126"/>
    </row>
    <row r="844" customFormat="false" ht="15.75" hidden="false" customHeight="false" outlineLevel="0" collapsed="false">
      <c r="B844" s="126"/>
    </row>
    <row r="845" customFormat="false" ht="15.75" hidden="false" customHeight="false" outlineLevel="0" collapsed="false">
      <c r="B845" s="126"/>
    </row>
    <row r="846" customFormat="false" ht="15.75" hidden="false" customHeight="false" outlineLevel="0" collapsed="false">
      <c r="B846" s="126"/>
    </row>
    <row r="847" customFormat="false" ht="15.75" hidden="false" customHeight="false" outlineLevel="0" collapsed="false">
      <c r="B847" s="126"/>
    </row>
    <row r="848" customFormat="false" ht="15.75" hidden="false" customHeight="false" outlineLevel="0" collapsed="false">
      <c r="B848" s="126"/>
    </row>
    <row r="849" customFormat="false" ht="15.75" hidden="false" customHeight="false" outlineLevel="0" collapsed="false">
      <c r="B849" s="126"/>
    </row>
    <row r="850" customFormat="false" ht="15.75" hidden="false" customHeight="false" outlineLevel="0" collapsed="false">
      <c r="B850" s="126"/>
    </row>
    <row r="851" customFormat="false" ht="15.75" hidden="false" customHeight="false" outlineLevel="0" collapsed="false">
      <c r="B851" s="126"/>
    </row>
    <row r="852" customFormat="false" ht="15.75" hidden="false" customHeight="false" outlineLevel="0" collapsed="false">
      <c r="B852" s="126"/>
    </row>
    <row r="853" customFormat="false" ht="15.75" hidden="false" customHeight="false" outlineLevel="0" collapsed="false">
      <c r="B853" s="126"/>
    </row>
    <row r="854" customFormat="false" ht="15.75" hidden="false" customHeight="false" outlineLevel="0" collapsed="false">
      <c r="B854" s="126"/>
    </row>
    <row r="855" customFormat="false" ht="15.75" hidden="false" customHeight="false" outlineLevel="0" collapsed="false">
      <c r="B855" s="126"/>
    </row>
    <row r="856" customFormat="false" ht="15.75" hidden="false" customHeight="false" outlineLevel="0" collapsed="false">
      <c r="B856" s="126"/>
    </row>
    <row r="857" customFormat="false" ht="15.75" hidden="false" customHeight="false" outlineLevel="0" collapsed="false">
      <c r="B857" s="126"/>
    </row>
    <row r="858" customFormat="false" ht="15.75" hidden="false" customHeight="false" outlineLevel="0" collapsed="false">
      <c r="B858" s="126"/>
    </row>
    <row r="859" customFormat="false" ht="15.75" hidden="false" customHeight="false" outlineLevel="0" collapsed="false">
      <c r="B859" s="126"/>
    </row>
    <row r="860" customFormat="false" ht="15.75" hidden="false" customHeight="false" outlineLevel="0" collapsed="false">
      <c r="B860" s="126"/>
    </row>
    <row r="861" customFormat="false" ht="15.75" hidden="false" customHeight="false" outlineLevel="0" collapsed="false">
      <c r="B861" s="126"/>
    </row>
    <row r="862" customFormat="false" ht="15.75" hidden="false" customHeight="false" outlineLevel="0" collapsed="false">
      <c r="B862" s="126"/>
    </row>
    <row r="863" customFormat="false" ht="15.75" hidden="false" customHeight="false" outlineLevel="0" collapsed="false">
      <c r="B863" s="126"/>
    </row>
    <row r="864" customFormat="false" ht="15.75" hidden="false" customHeight="false" outlineLevel="0" collapsed="false">
      <c r="B864" s="126"/>
    </row>
    <row r="865" customFormat="false" ht="15.75" hidden="false" customHeight="false" outlineLevel="0" collapsed="false">
      <c r="B865" s="126"/>
    </row>
    <row r="866" customFormat="false" ht="15.75" hidden="false" customHeight="false" outlineLevel="0" collapsed="false">
      <c r="B866" s="126"/>
    </row>
    <row r="867" customFormat="false" ht="15.75" hidden="false" customHeight="false" outlineLevel="0" collapsed="false">
      <c r="B867" s="126"/>
    </row>
    <row r="868" customFormat="false" ht="15.75" hidden="false" customHeight="false" outlineLevel="0" collapsed="false">
      <c r="B868" s="126"/>
    </row>
    <row r="869" customFormat="false" ht="15.75" hidden="false" customHeight="false" outlineLevel="0" collapsed="false">
      <c r="B869" s="126"/>
    </row>
    <row r="870" customFormat="false" ht="15.75" hidden="false" customHeight="false" outlineLevel="0" collapsed="false">
      <c r="B870" s="126"/>
    </row>
    <row r="871" customFormat="false" ht="15.75" hidden="false" customHeight="false" outlineLevel="0" collapsed="false">
      <c r="B871" s="126"/>
    </row>
    <row r="872" customFormat="false" ht="15.75" hidden="false" customHeight="false" outlineLevel="0" collapsed="false">
      <c r="B872" s="126"/>
    </row>
    <row r="873" customFormat="false" ht="15.75" hidden="false" customHeight="false" outlineLevel="0" collapsed="false">
      <c r="B873" s="126"/>
    </row>
    <row r="874" customFormat="false" ht="15.75" hidden="false" customHeight="false" outlineLevel="0" collapsed="false">
      <c r="B874" s="126"/>
    </row>
    <row r="875" customFormat="false" ht="15.75" hidden="false" customHeight="false" outlineLevel="0" collapsed="false">
      <c r="B875" s="126"/>
    </row>
    <row r="876" customFormat="false" ht="15.75" hidden="false" customHeight="false" outlineLevel="0" collapsed="false">
      <c r="B876" s="126"/>
    </row>
    <row r="877" customFormat="false" ht="15.75" hidden="false" customHeight="false" outlineLevel="0" collapsed="false">
      <c r="B877" s="126"/>
    </row>
    <row r="878" customFormat="false" ht="15.75" hidden="false" customHeight="false" outlineLevel="0" collapsed="false">
      <c r="B878" s="126"/>
    </row>
    <row r="879" customFormat="false" ht="15.75" hidden="false" customHeight="false" outlineLevel="0" collapsed="false">
      <c r="B879" s="126"/>
    </row>
    <row r="880" customFormat="false" ht="15.75" hidden="false" customHeight="false" outlineLevel="0" collapsed="false">
      <c r="B880" s="126"/>
    </row>
    <row r="881" customFormat="false" ht="15.75" hidden="false" customHeight="false" outlineLevel="0" collapsed="false">
      <c r="B881" s="126"/>
    </row>
    <row r="882" customFormat="false" ht="15.75" hidden="false" customHeight="false" outlineLevel="0" collapsed="false">
      <c r="B882" s="126"/>
    </row>
    <row r="883" customFormat="false" ht="15.75" hidden="false" customHeight="false" outlineLevel="0" collapsed="false">
      <c r="B883" s="126"/>
    </row>
    <row r="884" customFormat="false" ht="15.75" hidden="false" customHeight="false" outlineLevel="0" collapsed="false">
      <c r="B884" s="126"/>
    </row>
    <row r="885" customFormat="false" ht="15.75" hidden="false" customHeight="false" outlineLevel="0" collapsed="false">
      <c r="B885" s="126"/>
    </row>
    <row r="886" customFormat="false" ht="15.75" hidden="false" customHeight="false" outlineLevel="0" collapsed="false">
      <c r="B886" s="126"/>
    </row>
    <row r="887" customFormat="false" ht="15.75" hidden="false" customHeight="false" outlineLevel="0" collapsed="false">
      <c r="B887" s="126"/>
    </row>
    <row r="888" customFormat="false" ht="15.75" hidden="false" customHeight="false" outlineLevel="0" collapsed="false">
      <c r="B888" s="126"/>
    </row>
    <row r="889" customFormat="false" ht="15.75" hidden="false" customHeight="false" outlineLevel="0" collapsed="false">
      <c r="B889" s="126"/>
    </row>
    <row r="890" customFormat="false" ht="15.75" hidden="false" customHeight="false" outlineLevel="0" collapsed="false">
      <c r="B890" s="126"/>
    </row>
    <row r="891" customFormat="false" ht="15.75" hidden="false" customHeight="false" outlineLevel="0" collapsed="false">
      <c r="B891" s="126"/>
    </row>
    <row r="892" customFormat="false" ht="15.75" hidden="false" customHeight="false" outlineLevel="0" collapsed="false">
      <c r="B892" s="126"/>
    </row>
    <row r="893" customFormat="false" ht="15.75" hidden="false" customHeight="false" outlineLevel="0" collapsed="false">
      <c r="B893" s="126"/>
    </row>
    <row r="894" customFormat="false" ht="15.75" hidden="false" customHeight="false" outlineLevel="0" collapsed="false">
      <c r="B894" s="126"/>
    </row>
    <row r="895" customFormat="false" ht="15.75" hidden="false" customHeight="false" outlineLevel="0" collapsed="false">
      <c r="B895" s="126"/>
    </row>
    <row r="896" customFormat="false" ht="15.75" hidden="false" customHeight="false" outlineLevel="0" collapsed="false">
      <c r="B896" s="126"/>
    </row>
    <row r="897" customFormat="false" ht="15.75" hidden="false" customHeight="false" outlineLevel="0" collapsed="false">
      <c r="B897" s="126"/>
    </row>
    <row r="898" customFormat="false" ht="15.75" hidden="false" customHeight="false" outlineLevel="0" collapsed="false">
      <c r="B898" s="126"/>
    </row>
    <row r="899" customFormat="false" ht="15.75" hidden="false" customHeight="false" outlineLevel="0" collapsed="false">
      <c r="B899" s="126"/>
    </row>
    <row r="900" customFormat="false" ht="15.75" hidden="false" customHeight="false" outlineLevel="0" collapsed="false">
      <c r="B900" s="126"/>
    </row>
    <row r="901" customFormat="false" ht="15.75" hidden="false" customHeight="false" outlineLevel="0" collapsed="false">
      <c r="B901" s="126"/>
    </row>
    <row r="902" customFormat="false" ht="15.75" hidden="false" customHeight="false" outlineLevel="0" collapsed="false">
      <c r="B902" s="126"/>
    </row>
    <row r="903" customFormat="false" ht="15.75" hidden="false" customHeight="false" outlineLevel="0" collapsed="false">
      <c r="B903" s="126"/>
    </row>
    <row r="904" customFormat="false" ht="15.75" hidden="false" customHeight="false" outlineLevel="0" collapsed="false">
      <c r="B904" s="126"/>
    </row>
    <row r="905" customFormat="false" ht="15.75" hidden="false" customHeight="false" outlineLevel="0" collapsed="false">
      <c r="B905" s="126"/>
    </row>
    <row r="906" customFormat="false" ht="15.75" hidden="false" customHeight="false" outlineLevel="0" collapsed="false">
      <c r="B906" s="126"/>
    </row>
    <row r="907" customFormat="false" ht="15.75" hidden="false" customHeight="false" outlineLevel="0" collapsed="false">
      <c r="B907" s="126"/>
    </row>
    <row r="908" customFormat="false" ht="15.75" hidden="false" customHeight="false" outlineLevel="0" collapsed="false">
      <c r="B908" s="126"/>
    </row>
    <row r="909" customFormat="false" ht="15.75" hidden="false" customHeight="false" outlineLevel="0" collapsed="false">
      <c r="B909" s="126"/>
    </row>
    <row r="910" customFormat="false" ht="15.75" hidden="false" customHeight="false" outlineLevel="0" collapsed="false">
      <c r="B910" s="126"/>
    </row>
    <row r="911" customFormat="false" ht="15.75" hidden="false" customHeight="false" outlineLevel="0" collapsed="false">
      <c r="B911" s="126"/>
    </row>
    <row r="912" customFormat="false" ht="15.75" hidden="false" customHeight="false" outlineLevel="0" collapsed="false">
      <c r="B912" s="126"/>
    </row>
    <row r="913" customFormat="false" ht="15.75" hidden="false" customHeight="false" outlineLevel="0" collapsed="false">
      <c r="B913" s="126"/>
    </row>
    <row r="914" customFormat="false" ht="15.75" hidden="false" customHeight="false" outlineLevel="0" collapsed="false">
      <c r="B914" s="126"/>
    </row>
    <row r="915" customFormat="false" ht="15.75" hidden="false" customHeight="false" outlineLevel="0" collapsed="false">
      <c r="B915" s="126"/>
    </row>
    <row r="916" customFormat="false" ht="15.75" hidden="false" customHeight="false" outlineLevel="0" collapsed="false">
      <c r="B916" s="126"/>
    </row>
    <row r="917" customFormat="false" ht="15.75" hidden="false" customHeight="false" outlineLevel="0" collapsed="false">
      <c r="B917" s="126"/>
    </row>
    <row r="918" customFormat="false" ht="15.75" hidden="false" customHeight="false" outlineLevel="0" collapsed="false">
      <c r="B918" s="126"/>
    </row>
    <row r="919" customFormat="false" ht="15.75" hidden="false" customHeight="false" outlineLevel="0" collapsed="false">
      <c r="B919" s="126"/>
    </row>
    <row r="920" customFormat="false" ht="15.75" hidden="false" customHeight="false" outlineLevel="0" collapsed="false">
      <c r="B920" s="126"/>
    </row>
    <row r="921" customFormat="false" ht="15.75" hidden="false" customHeight="false" outlineLevel="0" collapsed="false">
      <c r="B921" s="126"/>
    </row>
    <row r="922" customFormat="false" ht="15.75" hidden="false" customHeight="false" outlineLevel="0" collapsed="false">
      <c r="B922" s="126"/>
    </row>
    <row r="923" customFormat="false" ht="15.75" hidden="false" customHeight="false" outlineLevel="0" collapsed="false">
      <c r="B923" s="126"/>
    </row>
    <row r="924" customFormat="false" ht="15.75" hidden="false" customHeight="false" outlineLevel="0" collapsed="false">
      <c r="B924" s="126"/>
    </row>
    <row r="925" customFormat="false" ht="15.75" hidden="false" customHeight="false" outlineLevel="0" collapsed="false">
      <c r="B925" s="126"/>
    </row>
    <row r="926" customFormat="false" ht="15.75" hidden="false" customHeight="false" outlineLevel="0" collapsed="false">
      <c r="B926" s="126"/>
    </row>
    <row r="927" customFormat="false" ht="15.75" hidden="false" customHeight="false" outlineLevel="0" collapsed="false">
      <c r="B927" s="126"/>
    </row>
    <row r="928" customFormat="false" ht="15.75" hidden="false" customHeight="false" outlineLevel="0" collapsed="false">
      <c r="B928" s="126"/>
    </row>
    <row r="929" customFormat="false" ht="15.75" hidden="false" customHeight="false" outlineLevel="0" collapsed="false">
      <c r="B929" s="126"/>
    </row>
    <row r="930" customFormat="false" ht="15.75" hidden="false" customHeight="false" outlineLevel="0" collapsed="false">
      <c r="B930" s="126"/>
    </row>
    <row r="931" customFormat="false" ht="15.75" hidden="false" customHeight="false" outlineLevel="0" collapsed="false">
      <c r="B931" s="126"/>
    </row>
    <row r="932" customFormat="false" ht="15.75" hidden="false" customHeight="false" outlineLevel="0" collapsed="false">
      <c r="B932" s="126"/>
    </row>
    <row r="933" customFormat="false" ht="15.75" hidden="false" customHeight="false" outlineLevel="0" collapsed="false">
      <c r="B933" s="126"/>
    </row>
    <row r="934" customFormat="false" ht="15.75" hidden="false" customHeight="false" outlineLevel="0" collapsed="false">
      <c r="B934" s="126"/>
    </row>
    <row r="935" customFormat="false" ht="15.75" hidden="false" customHeight="false" outlineLevel="0" collapsed="false">
      <c r="B935" s="126"/>
    </row>
    <row r="936" customFormat="false" ht="15.75" hidden="false" customHeight="false" outlineLevel="0" collapsed="false">
      <c r="B936" s="126"/>
    </row>
    <row r="937" customFormat="false" ht="15.75" hidden="false" customHeight="false" outlineLevel="0" collapsed="false">
      <c r="B937" s="126"/>
    </row>
    <row r="938" customFormat="false" ht="15.75" hidden="false" customHeight="false" outlineLevel="0" collapsed="false">
      <c r="B938" s="126"/>
    </row>
    <row r="939" customFormat="false" ht="15.75" hidden="false" customHeight="false" outlineLevel="0" collapsed="false">
      <c r="B939" s="126"/>
    </row>
    <row r="940" customFormat="false" ht="15.75" hidden="false" customHeight="false" outlineLevel="0" collapsed="false">
      <c r="B940" s="126"/>
    </row>
    <row r="941" customFormat="false" ht="15.75" hidden="false" customHeight="false" outlineLevel="0" collapsed="false">
      <c r="B941" s="126"/>
    </row>
    <row r="942" customFormat="false" ht="15.75" hidden="false" customHeight="false" outlineLevel="0" collapsed="false">
      <c r="B942" s="126"/>
    </row>
    <row r="943" customFormat="false" ht="15.75" hidden="false" customHeight="false" outlineLevel="0" collapsed="false">
      <c r="B943" s="126"/>
    </row>
    <row r="944" customFormat="false" ht="15.75" hidden="false" customHeight="false" outlineLevel="0" collapsed="false">
      <c r="B944" s="126"/>
    </row>
    <row r="945" customFormat="false" ht="15.75" hidden="false" customHeight="false" outlineLevel="0" collapsed="false">
      <c r="B945" s="126"/>
    </row>
    <row r="946" customFormat="false" ht="15.75" hidden="false" customHeight="false" outlineLevel="0" collapsed="false">
      <c r="B946" s="126"/>
    </row>
    <row r="947" customFormat="false" ht="15.75" hidden="false" customHeight="false" outlineLevel="0" collapsed="false">
      <c r="B947" s="126"/>
    </row>
    <row r="948" customFormat="false" ht="15.75" hidden="false" customHeight="false" outlineLevel="0" collapsed="false">
      <c r="B948" s="126"/>
    </row>
    <row r="949" customFormat="false" ht="15.75" hidden="false" customHeight="false" outlineLevel="0" collapsed="false">
      <c r="B949" s="126"/>
    </row>
    <row r="950" customFormat="false" ht="15.75" hidden="false" customHeight="false" outlineLevel="0" collapsed="false">
      <c r="B950" s="126"/>
    </row>
    <row r="951" customFormat="false" ht="15.75" hidden="false" customHeight="false" outlineLevel="0" collapsed="false">
      <c r="B951" s="126"/>
    </row>
    <row r="952" customFormat="false" ht="15.75" hidden="false" customHeight="false" outlineLevel="0" collapsed="false">
      <c r="B952" s="126"/>
    </row>
    <row r="953" customFormat="false" ht="15.75" hidden="false" customHeight="false" outlineLevel="0" collapsed="false">
      <c r="B953" s="126"/>
    </row>
    <row r="954" customFormat="false" ht="15.75" hidden="false" customHeight="false" outlineLevel="0" collapsed="false">
      <c r="B954" s="126"/>
    </row>
    <row r="955" customFormat="false" ht="15.75" hidden="false" customHeight="false" outlineLevel="0" collapsed="false">
      <c r="B955" s="126"/>
    </row>
    <row r="956" customFormat="false" ht="15.75" hidden="false" customHeight="false" outlineLevel="0" collapsed="false">
      <c r="B956" s="126"/>
    </row>
    <row r="957" customFormat="false" ht="15.75" hidden="false" customHeight="false" outlineLevel="0" collapsed="false">
      <c r="B957" s="126"/>
    </row>
    <row r="958" customFormat="false" ht="15.75" hidden="false" customHeight="false" outlineLevel="0" collapsed="false">
      <c r="B958" s="126"/>
    </row>
    <row r="959" customFormat="false" ht="15.75" hidden="false" customHeight="false" outlineLevel="0" collapsed="false">
      <c r="B959" s="126"/>
    </row>
    <row r="960" customFormat="false" ht="15.75" hidden="false" customHeight="false" outlineLevel="0" collapsed="false">
      <c r="B960" s="126"/>
    </row>
    <row r="961" customFormat="false" ht="15.75" hidden="false" customHeight="false" outlineLevel="0" collapsed="false">
      <c r="B961" s="126"/>
    </row>
    <row r="962" customFormat="false" ht="15.75" hidden="false" customHeight="false" outlineLevel="0" collapsed="false">
      <c r="B962" s="126"/>
    </row>
    <row r="963" customFormat="false" ht="15.75" hidden="false" customHeight="false" outlineLevel="0" collapsed="false">
      <c r="B963" s="126"/>
    </row>
    <row r="964" customFormat="false" ht="15.75" hidden="false" customHeight="false" outlineLevel="0" collapsed="false">
      <c r="B964" s="126"/>
    </row>
    <row r="965" customFormat="false" ht="15.75" hidden="false" customHeight="false" outlineLevel="0" collapsed="false">
      <c r="B965" s="126"/>
    </row>
    <row r="966" customFormat="false" ht="15.75" hidden="false" customHeight="false" outlineLevel="0" collapsed="false">
      <c r="B966" s="126"/>
    </row>
    <row r="967" customFormat="false" ht="15.75" hidden="false" customHeight="false" outlineLevel="0" collapsed="false">
      <c r="B967" s="126"/>
    </row>
    <row r="968" customFormat="false" ht="15.75" hidden="false" customHeight="false" outlineLevel="0" collapsed="false">
      <c r="B968" s="126"/>
    </row>
    <row r="969" customFormat="false" ht="15.75" hidden="false" customHeight="false" outlineLevel="0" collapsed="false">
      <c r="B969" s="126"/>
    </row>
    <row r="970" customFormat="false" ht="15.75" hidden="false" customHeight="false" outlineLevel="0" collapsed="false">
      <c r="B970" s="126"/>
    </row>
    <row r="971" customFormat="false" ht="15.75" hidden="false" customHeight="false" outlineLevel="0" collapsed="false">
      <c r="B971" s="126"/>
    </row>
    <row r="972" customFormat="false" ht="15.75" hidden="false" customHeight="false" outlineLevel="0" collapsed="false">
      <c r="B972" s="126"/>
    </row>
    <row r="973" customFormat="false" ht="15.75" hidden="false" customHeight="false" outlineLevel="0" collapsed="false">
      <c r="B973" s="126"/>
    </row>
    <row r="974" customFormat="false" ht="15.75" hidden="false" customHeight="false" outlineLevel="0" collapsed="false">
      <c r="B974" s="126"/>
    </row>
    <row r="975" customFormat="false" ht="15.75" hidden="false" customHeight="false" outlineLevel="0" collapsed="false">
      <c r="B975" s="126"/>
    </row>
    <row r="976" customFormat="false" ht="15.75" hidden="false" customHeight="false" outlineLevel="0" collapsed="false">
      <c r="B976" s="126"/>
    </row>
    <row r="977" customFormat="false" ht="15.75" hidden="false" customHeight="false" outlineLevel="0" collapsed="false">
      <c r="B977" s="126"/>
    </row>
    <row r="978" customFormat="false" ht="15.75" hidden="false" customHeight="false" outlineLevel="0" collapsed="false">
      <c r="B978" s="126"/>
    </row>
    <row r="979" customFormat="false" ht="15.75" hidden="false" customHeight="false" outlineLevel="0" collapsed="false">
      <c r="B979" s="126"/>
    </row>
    <row r="980" customFormat="false" ht="15.75" hidden="false" customHeight="false" outlineLevel="0" collapsed="false">
      <c r="B980" s="126"/>
    </row>
    <row r="981" customFormat="false" ht="15.75" hidden="false" customHeight="false" outlineLevel="0" collapsed="false">
      <c r="B981" s="126"/>
    </row>
    <row r="982" customFormat="false" ht="15.75" hidden="false" customHeight="false" outlineLevel="0" collapsed="false">
      <c r="B982" s="126"/>
    </row>
    <row r="983" customFormat="false" ht="15.75" hidden="false" customHeight="false" outlineLevel="0" collapsed="false">
      <c r="B983" s="126"/>
    </row>
    <row r="984" customFormat="false" ht="15.75" hidden="false" customHeight="false" outlineLevel="0" collapsed="false">
      <c r="B984" s="126"/>
    </row>
    <row r="985" customFormat="false" ht="15.75" hidden="false" customHeight="false" outlineLevel="0" collapsed="false">
      <c r="B985" s="126"/>
    </row>
    <row r="986" customFormat="false" ht="15.75" hidden="false" customHeight="false" outlineLevel="0" collapsed="false">
      <c r="B986" s="126"/>
    </row>
    <row r="987" customFormat="false" ht="15.75" hidden="false" customHeight="false" outlineLevel="0" collapsed="false">
      <c r="B987" s="126"/>
    </row>
    <row r="988" customFormat="false" ht="15.75" hidden="false" customHeight="false" outlineLevel="0" collapsed="false">
      <c r="B988" s="126"/>
    </row>
    <row r="989" customFormat="false" ht="15.75" hidden="false" customHeight="false" outlineLevel="0" collapsed="false">
      <c r="B989" s="126"/>
    </row>
    <row r="990" customFormat="false" ht="15.75" hidden="false" customHeight="false" outlineLevel="0" collapsed="false">
      <c r="B990" s="126"/>
    </row>
    <row r="991" customFormat="false" ht="15.75" hidden="false" customHeight="false" outlineLevel="0" collapsed="false">
      <c r="B991" s="126"/>
    </row>
    <row r="992" customFormat="false" ht="15.75" hidden="false" customHeight="false" outlineLevel="0" collapsed="false">
      <c r="B992" s="126"/>
    </row>
    <row r="993" customFormat="false" ht="15.75" hidden="false" customHeight="false" outlineLevel="0" collapsed="false">
      <c r="B993" s="126"/>
    </row>
    <row r="994" customFormat="false" ht="15.75" hidden="false" customHeight="false" outlineLevel="0" collapsed="false">
      <c r="B994" s="126"/>
    </row>
    <row r="995" customFormat="false" ht="15.75" hidden="false" customHeight="false" outlineLevel="0" collapsed="false">
      <c r="B995" s="126"/>
    </row>
    <row r="996" customFormat="false" ht="15.75" hidden="false" customHeight="false" outlineLevel="0" collapsed="false">
      <c r="B996" s="126"/>
    </row>
    <row r="997" customFormat="false" ht="15.75" hidden="false" customHeight="false" outlineLevel="0" collapsed="false">
      <c r="B997" s="126"/>
    </row>
    <row r="998" customFormat="false" ht="15.75" hidden="false" customHeight="false" outlineLevel="0" collapsed="false">
      <c r="B998" s="126"/>
    </row>
    <row r="999" customFormat="false" ht="15.75" hidden="false" customHeight="false" outlineLevel="0" collapsed="false">
      <c r="B999" s="126"/>
    </row>
    <row r="1000" customFormat="false" ht="15.75" hidden="false" customHeight="false" outlineLevel="0" collapsed="false">
      <c r="B1000" s="126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2021-08-27T12:38:09Z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