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TRT\SPO\2022_IAL_REFORMA - PROAD 3573-22\"/>
    </mc:Choice>
  </mc:AlternateContent>
  <bookViews>
    <workbookView xWindow="0" yWindow="0" windowWidth="19200" windowHeight="8220" tabRatio="880"/>
  </bookViews>
  <sheets>
    <sheet name="PLANILHA REFORMA INDAIAL" sheetId="14" r:id="rId1"/>
    <sheet name="COMPOSIÇÕES" sheetId="25" r:id="rId2"/>
    <sheet name="CRONOGRAMA" sheetId="21" r:id="rId3"/>
    <sheet name="COMP.A.R.T." sheetId="11" r:id="rId4"/>
    <sheet name="MÃO DE OBRA" sheetId="12" r:id="rId5"/>
    <sheet name="COMP.BDI" sheetId="22" r:id="rId6"/>
    <sheet name="ENC SOCIAIS" sheetId="23" r:id="rId7"/>
  </sheets>
  <definedNames>
    <definedName name="__xlfn_BAHTTEXT">NA()</definedName>
    <definedName name="__xlfn_COUNTIFS">NA()</definedName>
    <definedName name="__xlnm._FilterDatabase_1">#REF!</definedName>
    <definedName name="_xlnm._FilterDatabase" localSheetId="0" hidden="1">'PLANILHA REFORMA INDAIAL'!$A$4:$N$121</definedName>
    <definedName name="_xlnm.Print_Area" localSheetId="5">COMP.BDI!$B$1:$H$35</definedName>
    <definedName name="_xlnm.Print_Area" localSheetId="2">CRONOGRAMA!$A$1:$I$36</definedName>
    <definedName name="_xlnm.Print_Area" localSheetId="6">'ENC SOCIAIS'!$B$2:$E$43</definedName>
    <definedName name="_xlnm.Print_Area" localSheetId="0">'PLANILHA REFORMA INDAIAL'!$A$1:$N$127</definedName>
    <definedName name="Esquadrias">#REF!</definedName>
    <definedName name="sasd">#REF!</definedName>
    <definedName name="_xlnm.Print_Titles" localSheetId="2">CRONOGRAMA!$A:$D,CRONOGRAMA!$1:$6</definedName>
    <definedName name="_xlnm.Print_Titles" localSheetId="0">'PLANILHA REFORMA INDAIAL'!$1:$5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1" l="1"/>
  <c r="B9" i="21"/>
  <c r="E34" i="21" l="1"/>
  <c r="G33" i="21"/>
  <c r="I33" i="21" s="1"/>
  <c r="E31" i="21"/>
  <c r="G30" i="21"/>
  <c r="I30" i="21" s="1"/>
  <c r="E28" i="21"/>
  <c r="G27" i="21"/>
  <c r="I27" i="21" s="1"/>
  <c r="E25" i="21"/>
  <c r="G24" i="21"/>
  <c r="I24" i="21" s="1"/>
  <c r="E22" i="21"/>
  <c r="G21" i="21"/>
  <c r="G22" i="21" s="1"/>
  <c r="E19" i="21"/>
  <c r="G18" i="21"/>
  <c r="E16" i="21"/>
  <c r="G15" i="21"/>
  <c r="G16" i="21" s="1"/>
  <c r="E13" i="21"/>
  <c r="G12" i="21"/>
  <c r="I12" i="21" s="1"/>
  <c r="E10" i="21"/>
  <c r="G9" i="21"/>
  <c r="I9" i="21" s="1"/>
  <c r="E7" i="21"/>
  <c r="G6" i="21"/>
  <c r="C9" i="21"/>
  <c r="F9" i="21" s="1"/>
  <c r="H9" i="21" s="1"/>
  <c r="C12" i="21"/>
  <c r="C15" i="21"/>
  <c r="C18" i="21"/>
  <c r="F18" i="21" s="1"/>
  <c r="F19" i="21" s="1"/>
  <c r="C21" i="21"/>
  <c r="F21" i="21" s="1"/>
  <c r="F22" i="21" s="1"/>
  <c r="C24" i="21"/>
  <c r="F24" i="21" s="1"/>
  <c r="F25" i="21" s="1"/>
  <c r="C27" i="21"/>
  <c r="F27" i="21" s="1"/>
  <c r="H27" i="21" s="1"/>
  <c r="C30" i="21"/>
  <c r="C33" i="21"/>
  <c r="F33" i="21" s="1"/>
  <c r="H33" i="21" s="1"/>
  <c r="C6" i="21"/>
  <c r="B12" i="21"/>
  <c r="B15" i="21"/>
  <c r="B18" i="21"/>
  <c r="B21" i="21"/>
  <c r="B24" i="21"/>
  <c r="B27" i="21"/>
  <c r="B30" i="21"/>
  <c r="B33" i="21"/>
  <c r="G7" i="21" l="1"/>
  <c r="G19" i="21"/>
  <c r="G28" i="21"/>
  <c r="F6" i="21"/>
  <c r="F7" i="21" s="1"/>
  <c r="F12" i="21"/>
  <c r="F13" i="21" s="1"/>
  <c r="C36" i="21"/>
  <c r="D9" i="21" s="1"/>
  <c r="F15" i="21"/>
  <c r="F16" i="21" s="1"/>
  <c r="F30" i="21"/>
  <c r="H30" i="21" s="1"/>
  <c r="I31" i="21" s="1"/>
  <c r="G34" i="21"/>
  <c r="F34" i="21"/>
  <c r="H34" i="21" s="1"/>
  <c r="G31" i="21"/>
  <c r="G25" i="21"/>
  <c r="F28" i="21"/>
  <c r="H28" i="21" s="1"/>
  <c r="G13" i="21"/>
  <c r="F10" i="21"/>
  <c r="H10" i="21" s="1"/>
  <c r="G10" i="21"/>
  <c r="I6" i="21"/>
  <c r="I28" i="21"/>
  <c r="I34" i="21"/>
  <c r="I10" i="21"/>
  <c r="I15" i="21"/>
  <c r="H18" i="21"/>
  <c r="I18" i="21"/>
  <c r="H21" i="21"/>
  <c r="I21" i="21"/>
  <c r="H24" i="21"/>
  <c r="H21" i="22"/>
  <c r="H18" i="22" s="1"/>
  <c r="H23" i="22" s="1"/>
  <c r="E41" i="23"/>
  <c r="D41" i="23"/>
  <c r="E37" i="23"/>
  <c r="D37" i="23"/>
  <c r="E30" i="23"/>
  <c r="D30" i="23"/>
  <c r="E18" i="23"/>
  <c r="D18" i="23"/>
  <c r="D18" i="21" l="1"/>
  <c r="D43" i="23"/>
  <c r="E43" i="23"/>
  <c r="D21" i="21"/>
  <c r="D12" i="21"/>
  <c r="D24" i="21"/>
  <c r="D27" i="21"/>
  <c r="D30" i="21"/>
  <c r="D6" i="21"/>
  <c r="D15" i="21"/>
  <c r="D33" i="21"/>
  <c r="C5" i="21"/>
  <c r="F36" i="21"/>
  <c r="H6" i="21"/>
  <c r="I7" i="21" s="1"/>
  <c r="H12" i="21"/>
  <c r="I13" i="21" s="1"/>
  <c r="F31" i="21"/>
  <c r="H31" i="21" s="1"/>
  <c r="H15" i="21"/>
  <c r="I16" i="21" s="1"/>
  <c r="I25" i="21"/>
  <c r="H25" i="21"/>
  <c r="I22" i="21"/>
  <c r="H22" i="21"/>
  <c r="H19" i="21"/>
  <c r="I19" i="21"/>
  <c r="H16" i="21" l="1"/>
  <c r="D5" i="21"/>
  <c r="D36" i="21"/>
  <c r="H36" i="21"/>
  <c r="H13" i="21"/>
  <c r="H7" i="21"/>
  <c r="I36" i="21"/>
  <c r="K36" i="21" l="1"/>
</calcChain>
</file>

<file path=xl/sharedStrings.xml><?xml version="1.0" encoding="utf-8"?>
<sst xmlns="http://schemas.openxmlformats.org/spreadsheetml/2006/main" count="8592" uniqueCount="1119">
  <si>
    <t>CLASS.</t>
  </si>
  <si>
    <t>m</t>
  </si>
  <si>
    <t>M</t>
  </si>
  <si>
    <t>UN</t>
  </si>
  <si>
    <t>m²</t>
  </si>
  <si>
    <t>SER.CG</t>
  </si>
  <si>
    <t>H</t>
  </si>
  <si>
    <t>MONTADOR COM ENCARGOS COMPLEMENTARES</t>
  </si>
  <si>
    <t>AJUDANTE ESPECIALIZADO COM ENCARGOS COMPLEMENTARES</t>
  </si>
  <si>
    <t>ENCANADOR OU BOMBEIRO HIDRÁULICO COM ENCARGOS COMPLEMENTARES</t>
  </si>
  <si>
    <t>ELETRICISTA COM ENCARGOS COMPLEMENTARES</t>
  </si>
  <si>
    <t>AUXILIAR DE ELETRICISTA COM ENCARGOS COMPLEMENTARES</t>
  </si>
  <si>
    <t>PEDREIRO COM ENCARGOS COMPLEMENTARES</t>
  </si>
  <si>
    <t>SERVENTE COM ENCARGOS COMPLEMENTARES</t>
  </si>
  <si>
    <t>MUNICÍPIO</t>
  </si>
  <si>
    <t>OBRA</t>
  </si>
  <si>
    <t>DISCRIMINAÇÃO</t>
  </si>
  <si>
    <t>TOTAL</t>
  </si>
  <si>
    <t>PINTURA</t>
  </si>
  <si>
    <t>PINTURA INTERNA</t>
  </si>
  <si>
    <t>SERVIÇOS DIVERSOS</t>
  </si>
  <si>
    <t>m³</t>
  </si>
  <si>
    <t>ITEM</t>
  </si>
  <si>
    <t>TAXA (%)</t>
  </si>
  <si>
    <t>Adminstração Central (AC)</t>
  </si>
  <si>
    <t>Despesas Financeiras (DF)</t>
  </si>
  <si>
    <t>Riscos</t>
  </si>
  <si>
    <t>Garantia</t>
  </si>
  <si>
    <t>Lucro Bruto (LB)</t>
  </si>
  <si>
    <t>Impostos (IM)</t>
  </si>
  <si>
    <t>PIS</t>
  </si>
  <si>
    <t>COFINS</t>
  </si>
  <si>
    <t>ISS</t>
  </si>
  <si>
    <t>B.D.I. CALCULADO</t>
  </si>
  <si>
    <t>B.D.I. ADOTADO</t>
  </si>
  <si>
    <t>DEMONSTRATIVO DO CÁLCULO</t>
  </si>
  <si>
    <t>ART DE EXECUÇÃO 01</t>
  </si>
  <si>
    <t>ARQUITETÒNICO</t>
  </si>
  <si>
    <t>A0100</t>
  </si>
  <si>
    <t>HIDROSANITÁRIO</t>
  </si>
  <si>
    <t>A0425</t>
  </si>
  <si>
    <t>PREVENTIVO CONTRA INCÊNDIO</t>
  </si>
  <si>
    <t>G1101-G1103-G1104-G1105-G1106-G1107-G1108</t>
  </si>
  <si>
    <t>ESTRUTURAL</t>
  </si>
  <si>
    <t>A0301</t>
  </si>
  <si>
    <t>FUNDAÇÕES</t>
  </si>
  <si>
    <t>A0602</t>
  </si>
  <si>
    <t>ESTAQUEAMENTO</t>
  </si>
  <si>
    <t>A0601</t>
  </si>
  <si>
    <t>COMUNICAÇÃO VISUAL</t>
  </si>
  <si>
    <t>A0822</t>
  </si>
  <si>
    <t>IMPERMEABILIZAÇÃO</t>
  </si>
  <si>
    <t>A0423</t>
  </si>
  <si>
    <t>TOTAL DA ART</t>
  </si>
  <si>
    <r>
      <rPr>
        <b/>
        <sz val="8"/>
        <color indexed="9"/>
        <rFont val="Arial"/>
        <family val="2"/>
      </rPr>
      <t>CLASSE/TIPO</t>
    </r>
  </si>
  <si>
    <t>CÓDIGO INSUMO</t>
  </si>
  <si>
    <t>CÓDIGO COMPOSIÇÃO</t>
  </si>
  <si>
    <r>
      <rPr>
        <b/>
        <sz val="8"/>
        <color indexed="9"/>
        <rFont val="Arial"/>
        <family val="2"/>
      </rPr>
      <t>DESCRIÇÃO</t>
    </r>
  </si>
  <si>
    <r>
      <rPr>
        <b/>
        <sz val="8"/>
        <color indexed="9"/>
        <rFont val="Arial"/>
        <family val="2"/>
      </rPr>
      <t>UNIDADE</t>
    </r>
  </si>
  <si>
    <t>COEFICIENTE</t>
  </si>
  <si>
    <t>PREÇO UNITÁRIO  (R$)</t>
  </si>
  <si>
    <t>PREÇO      TOTAL (R$)</t>
  </si>
  <si>
    <t>PREÇO MÃO DE OBRA (R$)</t>
  </si>
  <si>
    <t>PREÇO MATERIAL  (R$)</t>
  </si>
  <si>
    <t>SEDI</t>
  </si>
  <si>
    <t>AJUDANTE DE ARMADOR COM ENCARGOS COMPLEMENTARES</t>
  </si>
  <si>
    <t>AJUDANTE DE CARPINTEIRO COM ENCARGOS COMPLEMENTARES</t>
  </si>
  <si>
    <t>AJUDANTE DE ESTRUTURA METÁLICA COM ENCARGOS COMPLEMENTARES</t>
  </si>
  <si>
    <t>AJUDANTE DE OPERAÇÃO EM GERAL COM ENCARGOS COMPLEMENTARES</t>
  </si>
  <si>
    <t>AJUDANTE DE PEDREIRO COM ENCARGOS COMPLEMENTARES</t>
  </si>
  <si>
    <t>AJUDANTE ESPECIALIZADO EM SONDAGEM COM ENCARGOS COMPLEMENTARES</t>
  </si>
  <si>
    <t>ARMADOR COM ENCARGOS COMPLEMENTARES</t>
  </si>
  <si>
    <t>ASSENTADOR DE TUBOS COM ENCARGOS COMPLEMENTARES</t>
  </si>
  <si>
    <t>AUXILIAR DE ENCANADOR OU BOMBEIRO HIDRÁULICO COM ENCARGOS
COMPLEMENTARES</t>
  </si>
  <si>
    <t>AUXILIAR DE LABORATÓRIO COM ENCARGOS COMPLEMENTARES</t>
  </si>
  <si>
    <t>AUXILIAR DE MECÂNICO COM ENCARGOS COMPLEMENTARES</t>
  </si>
  <si>
    <t>AUXILIAR DE SERRALHEIRO COM ENCARGOS COMPLEMENTARES</t>
  </si>
  <si>
    <t>AUXILIAR DE SERVIÇOS GERAIS COM ENCARGOS COMPLEMENTARES</t>
  </si>
  <si>
    <t>AUXILIAR DE TOPÓGRAFO COM ENCARGOS COMPLEMENTARES</t>
  </si>
  <si>
    <t>AUXILIAR TÉCNICO COM ENCARGOS COMPLEMENTARES</t>
  </si>
  <si>
    <t>AUXILIAR TÉCNICO DE ENGENHARIA COM ENCARGOS COMPLEMENTARES</t>
  </si>
  <si>
    <t>AZULEJISTA OU LADRILHISTA COM ENCARGOS COMPLEMENTARES</t>
  </si>
  <si>
    <t>BLASTER, DINAMITADOR OU CABO DE FOGO COM ENCARGOS COMPLEMENTARES</t>
  </si>
  <si>
    <t>CADASTRISTA DE USUÁRIOS COM ENCARGOS COMPLEMENTARES</t>
  </si>
  <si>
    <t>CALAFETADOR/CALAFATE COM ENCARGOS COMPLEMENTARES</t>
  </si>
  <si>
    <t>CALCETEIRO COM ENCARGOS COMPLEMENTARES</t>
  </si>
  <si>
    <t>CARPINTEIRO DE ESQUADRIA COM ENCARGOS COMPLEMENTARES</t>
  </si>
  <si>
    <t>CARPINTEIRO DE FORMAS COM ENCARGOS COMPLEMENTARES</t>
  </si>
  <si>
    <t>CAVOUQUEIRO OU OPERADOR PERFURATRIZ/ROMPEDOR COM ENCARGOS
COMPLEMENTARES</t>
  </si>
  <si>
    <t>ELETRICISTA INDUSTRIAL COM ENCARGOS COMPLEMENTARES</t>
  </si>
  <si>
    <t>ELETROTÉCNICO COM ENCARGOS COMPLEMENTARES</t>
  </si>
  <si>
    <t>ESTUCADOR COM ENCARGOS COMPLEMENTARES</t>
  </si>
  <si>
    <t>GESSEIRO COM ENCARGOS COMPLEMENTARES</t>
  </si>
  <si>
    <t>IMPERMEABILIZADOR COM ENCARGOS COMPLEMENTARES</t>
  </si>
  <si>
    <t>MACARIQUEIRO COM ENCARGOS COMPLEMENTARES</t>
  </si>
  <si>
    <t>MARCENEIRO COM ENCARGOS COMPLEMENTARES</t>
  </si>
  <si>
    <t>MARMORISTA/GRANITEIRO COM ENCARGOS COMPLEMENTARES</t>
  </si>
  <si>
    <t>MECÃNICO DE EQUIPAMENTOS PESADOS COM ENCARGOS COMPLEMENTARES</t>
  </si>
  <si>
    <t>MONTADOR (TUBO AÇO/EQUIPAMENTOS) COM ENCARGOS COMPLEMENTARES</t>
  </si>
  <si>
    <t>MONTADOR DE ESTRUTURA METÁLICA COM ENCARGOS COMPLEMENTARES</t>
  </si>
  <si>
    <t>MONTADOR ELETROMECÃNICO COM ENCARGOS COMPLEMENTARES</t>
  </si>
  <si>
    <t>MONTADOR INDUSTRIAL COM ENCARGOS COMPLEMENTARES</t>
  </si>
  <si>
    <t>MOTORISTA DE BASCULANTE COM ENCARGOS COMPLEMENTARES</t>
  </si>
  <si>
    <t>MOTORISTA DE CAMINHÃO COM ENCARGOS COMPLEMENTARES</t>
  </si>
  <si>
    <t>MOTORISTA DE CAMINHÃO E CARRETA COM ENCARGOS COMPLEMENTARES</t>
  </si>
  <si>
    <t>MOTORISTA DE VEIÍCULO LEVE COM ENCARGOS COMPLEMENTARES</t>
  </si>
  <si>
    <t>MOTORISTA DE VEÍCULO PESADO COM ENCARGOS COMPLEMENTARES</t>
  </si>
  <si>
    <t>MOTORISTA OPERADOR DE MUNCK COM ENCARGOS COMPLEMENTARES</t>
  </si>
  <si>
    <t>NIVELADOR COM ENCARGOS COMPLEMENTARES</t>
  </si>
  <si>
    <t>OPERADOR DE ACABADORA COM ENCARGOS COMPLEMENTARES</t>
  </si>
  <si>
    <t>OPERADOR DE BETONEIRA (CAMINHÃO) COM ENCARGOS COMPLEMENTARES</t>
  </si>
  <si>
    <t>OPERADOR DE COMPRESSOR OU COMPRESSORISTA COM ENCARGOS
COMPLEMENTARES</t>
  </si>
  <si>
    <t>OPERADOR DE DEMARCADORA DE FAIXAS COM ENCARGOS COMPLEMENTARES</t>
  </si>
  <si>
    <t>OPERADOR DE ESCAVADEIRA COM ENCARGOS COMPLEMENTARES</t>
  </si>
  <si>
    <t>OPERADOR DE GUINCHO COM ENCARGOS COMPLEMENTARES</t>
  </si>
  <si>
    <t>OPERADOR DE GUINDASTE COM ENCARGOS COMPLEMENTARES</t>
  </si>
  <si>
    <t>OPERADOR DE MÁQUINAS E EQUIPAMENTOS COM ENCARGOS COMPLEMENTARES</t>
  </si>
  <si>
    <t>OPERADOR DE MARTELETE OU MARTELETEIRO COM ENCARGOS COMPLEMENTARES</t>
  </si>
  <si>
    <t>OPERADOR DE MOTO-ESCREIPER COM ENCARGOS COMPLEMENTARES</t>
  </si>
  <si>
    <t>OPERADOR DE MOTONIVELADORA COM ENCARGOS COMPLEMENTARES</t>
  </si>
  <si>
    <t>OPERADOR DE PÁ CARREGADEIRA COM ENCARGOS COMPLEMENTARES</t>
  </si>
  <si>
    <t>OPERADOR DE PAVIMENTADORA COM ENCARGOS COMPLEMENTARES</t>
  </si>
  <si>
    <t>OPERADOR DE ROLO COMPACTADOR COM ENCARGOS COMPLEMENTARES</t>
  </si>
  <si>
    <t>OPERADOR DE USINA DE ASFALTO, DE SOLOS OU DE CONCRETO COM ENCARGOS
COMPLEMENTARES</t>
  </si>
  <si>
    <t>OPERADOR JATO DE AREIA OU JATISTA COM ENCARGOS COMPLEMENTARES</t>
  </si>
  <si>
    <t>OPERADOR PARA BATE ESTACAS COM ENCARGOS COMPLEMENTARES</t>
  </si>
  <si>
    <t>PASTILHEIRO COM ENCARGOS COMPLEMENTARES</t>
  </si>
  <si>
    <t>PINTOR COM ENCARGOS COMPLEMENTARES</t>
  </si>
  <si>
    <t>PINTOR DE LETREIROS COM ENCARGOS COMPLEMENTARES</t>
  </si>
  <si>
    <t>PINTOR PARA TINTA EPÓXI COM ENCARGOS COMPLEMENTARES</t>
  </si>
  <si>
    <t>POCEIRO COM ENCARGOS COMPLEMENTARES</t>
  </si>
  <si>
    <t>RASTELEIRO COM ENCARGOS COMPLEMENTARES</t>
  </si>
  <si>
    <t>SERRALHEIRO COM ENCARGOS COMPLEMENTARES</t>
  </si>
  <si>
    <t>SOLDADOR COM ENCARGOS COMPLEMENTARES</t>
  </si>
  <si>
    <t>SOLDADOR A (PARA SOLDA A SER TESTADA COM RAIOS "X") COM ENCARGOS
COMPLEMENTARES</t>
  </si>
  <si>
    <t>SONDADOR COM ENCARGOS COMPLEMENTARES</t>
  </si>
  <si>
    <t>TAQUEADOR OU TAQUEIRO COM ENCARGOS COMPLEMENTARES</t>
  </si>
  <si>
    <t>TÉCNICO DE LABORATÓRIO COM ENCARGOS COMPLEMENTARES</t>
  </si>
  <si>
    <t>TÉCNICO DE SONDAGEM COM ENCARGOS COMPLEMENTARES</t>
  </si>
  <si>
    <t>TELHADISTA COM ENCARGOS COMPLEMENTARES</t>
  </si>
  <si>
    <t>TRATORISTA COM ENCARGOS COMPLEMENTARES</t>
  </si>
  <si>
    <t>VIDRACEIRO COM ENCARGOS COMPLEMENTARES</t>
  </si>
  <si>
    <t>VIGIA NOTURNO COM ENCARGOS COMPLEMENTARES</t>
  </si>
  <si>
    <t>OPERADOR DE BETONEIRA ESTACIONÁRIA/MISTURADOR COM ENCARGOS
COMPLEMENTARES</t>
  </si>
  <si>
    <t>JARDINEIRO COM ENCARGOS COMPLEMENTARES</t>
  </si>
  <si>
    <t>DESENHISTA DETALHISTA COM ENCARGOS COMPLEMENTARES</t>
  </si>
  <si>
    <t>TRIBUNAL REGIONAL DO TRABALHO 12º REGIÃO</t>
  </si>
  <si>
    <t>%</t>
  </si>
  <si>
    <t>CRONOGRAMA FÍSICO-FINANCEIRO</t>
  </si>
  <si>
    <t>DATA</t>
  </si>
  <si>
    <t>DESCRIÇÃO DOS SERVIÇOS</t>
  </si>
  <si>
    <t>PREÇO TOTAL (C/ BDI)</t>
  </si>
  <si>
    <t>VALOR R$</t>
  </si>
  <si>
    <t>TOTAL MENSAL</t>
  </si>
  <si>
    <t>1º MÊS</t>
  </si>
  <si>
    <t>2º MÊS</t>
  </si>
  <si>
    <t>GRUPO A - ENARGOS BÁSICOS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</si>
  <si>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</si>
  <si>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</si>
  <si>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</si>
  <si>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</si>
  <si>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</si>
  <si>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</si>
  <si>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</si>
  <si>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</si>
  <si>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</si>
  <si>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</si>
  <si>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A8</t>
  </si>
  <si>
    <t>SECONCI</t>
  </si>
  <si>
    <t>A9</t>
  </si>
  <si>
    <t>Salário Educação</t>
  </si>
  <si>
    <t>FGTS</t>
  </si>
  <si>
    <t>TOTAL GRUPO A</t>
  </si>
  <si>
    <t>GRUPO B - ENCARGOS TRABALHISTAS</t>
  </si>
  <si>
    <t>B1</t>
  </si>
  <si>
    <t>Repouso semanal remunerado</t>
  </si>
  <si>
    <t>B2</t>
  </si>
  <si>
    <t>Feriados</t>
  </si>
  <si>
    <t>B3</t>
  </si>
  <si>
    <t>Auxílio 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</si>
  <si>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</si>
  <si>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</si>
  <si>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</si>
  <si>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</si>
  <si>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</si>
  <si>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</si>
  <si>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</si>
  <si>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</t>
  </si>
  <si>
    <t>B8</t>
  </si>
  <si>
    <t>Auxílio acidente trabalho</t>
  </si>
  <si>
    <t>B9</t>
  </si>
  <si>
    <t>Férias gozadas</t>
  </si>
  <si>
    <t>B10</t>
  </si>
  <si>
    <t>Salário maternidade</t>
  </si>
  <si>
    <t>TOTAL GRUPO B</t>
  </si>
  <si>
    <t>GRUPO C - ENCARGOS LIGADOS A DEMISSÃO</t>
  </si>
  <si>
    <t>C1</t>
  </si>
  <si>
    <t>C2</t>
  </si>
  <si>
    <t>C3</t>
  </si>
  <si>
    <t>Depósito rescisão sem justa causa</t>
  </si>
  <si>
    <t>C4</t>
  </si>
  <si>
    <t>C5</t>
  </si>
  <si>
    <t>TOTAL GRUPO C</t>
  </si>
  <si>
    <t>D1</t>
  </si>
  <si>
    <t>D2</t>
  </si>
  <si>
    <t>TOTAL GRUPO D</t>
  </si>
  <si>
    <t>Reincidência de Grupo A sobre o B</t>
  </si>
  <si>
    <t xml:space="preserve">TOTAL </t>
  </si>
  <si>
    <t>COMPOSIÇÃO - B.D.I.</t>
  </si>
  <si>
    <t xml:space="preserve">COMPOSIÇÃO DE B.D.I. </t>
  </si>
  <si>
    <t>COMPOSIÇÃO DO B.D.I. GERAL</t>
  </si>
  <si>
    <t>CPRB (INSS)</t>
  </si>
  <si>
    <t>COMPOSIÇÕES ENCARGOS</t>
  </si>
  <si>
    <t>01.</t>
  </si>
  <si>
    <t>ENCARGOS SOCIAIS - HORISTA E MENSALISTA DESONERADOS</t>
  </si>
  <si>
    <t>a partir de 10/2021</t>
  </si>
  <si>
    <t>HORISTA   %</t>
  </si>
  <si>
    <t>MENSALISTA   %</t>
  </si>
  <si>
    <t>A6</t>
  </si>
  <si>
    <t>A7</t>
  </si>
  <si>
    <t>Seguro Contra Acidentes de Trabalho</t>
  </si>
  <si>
    <t>Não incide</t>
  </si>
  <si>
    <t>Aviso Prévio indenizado</t>
  </si>
  <si>
    <t>Aviso Prévio trabalhado</t>
  </si>
  <si>
    <t>Férias indenizadas</t>
  </si>
  <si>
    <t>Indenização adicional</t>
  </si>
  <si>
    <t>GRUPO D - ENCARGOS REINCIDENTES</t>
  </si>
  <si>
    <t>Reincidência de Grupo A sobre aviso prévio trabalhado e reincidência do FGTS sobre aviso indenizado</t>
  </si>
  <si>
    <t>D</t>
  </si>
  <si>
    <t xml:space="preserve">HORISTA </t>
  </si>
  <si>
    <t>MENSALISTA</t>
  </si>
  <si>
    <t>ISS do Município de Indaial:</t>
  </si>
  <si>
    <t>Fonte:   Lei complementar 79/07 de Indaial</t>
  </si>
  <si>
    <t>Obra</t>
  </si>
  <si>
    <t>Bancos</t>
  </si>
  <si>
    <t>B.D.I.</t>
  </si>
  <si>
    <t>Encargos Sociais</t>
  </si>
  <si>
    <t>Reforma da Vara do Trabalho de Indaial</t>
  </si>
  <si>
    <t xml:space="preserve"> 27,0%</t>
  </si>
  <si>
    <t>Desonerado: embutido nos preços unitário dos insumos de mão de obra, de acordo com as bases.</t>
  </si>
  <si>
    <t>Planilha Orçamentária Sintética Com Valor do Material e da Mão de Obra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</si>
  <si>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</si>
  <si>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</si>
  <si>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</si>
  <si>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</si>
  <si>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</si>
  <si>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</si>
  <si>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</si>
  <si>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</si>
  <si>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</si>
  <si>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</si>
  <si>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>M. O.</t>
  </si>
  <si>
    <t>MAT.</t>
  </si>
  <si>
    <t>SERVIÇOS INICIAIS E COTIDIANOS</t>
  </si>
  <si>
    <t xml:space="preserve"> 1.1 </t>
  </si>
  <si>
    <t xml:space="preserve"> SPO-1067 </t>
  </si>
  <si>
    <t>Próprio</t>
  </si>
  <si>
    <t>Sinalizações gerais de proteção coletiva e restrição de acesso</t>
  </si>
  <si>
    <t xml:space="preserve"> 1.2 </t>
  </si>
  <si>
    <t xml:space="preserve"> SPO-1068 </t>
  </si>
  <si>
    <t>PLACA DE OBRA EM CHAPA GALVANIZADA ADESIVADA, DIMENSÕES  1,50 X 1,00 M - BASEADO EM SUDECAP (01.03.03)</t>
  </si>
  <si>
    <t xml:space="preserve"> 1.3 </t>
  </si>
  <si>
    <t xml:space="preserve"> SPO-1069 </t>
  </si>
  <si>
    <t>LOCAÇÃO, MONTAGEM E DESMONTAGEM DE ANDAIME TUBULAR EM TORRE</t>
  </si>
  <si>
    <t>mXmês</t>
  </si>
  <si>
    <t>ADMINISTRAÇÃO</t>
  </si>
  <si>
    <t xml:space="preserve"> 2.1 </t>
  </si>
  <si>
    <t xml:space="preserve"> 93572 </t>
  </si>
  <si>
    <t>SINAPI</t>
  </si>
  <si>
    <t>ENCARREGADO GERAL DE OBRAS COM ENCARGOS COMPLEMENTARES</t>
  </si>
  <si>
    <t>MES</t>
  </si>
  <si>
    <t xml:space="preserve"> 2.2 </t>
  </si>
  <si>
    <t xml:space="preserve"> SPO-1071 </t>
  </si>
  <si>
    <t>ENGENHEIRO CIVIL DE OBRA JUNIOR COM ENCARGOS COMPLEMENTARES - 10 horas semanais - baseado em SINAPI (93565)</t>
  </si>
  <si>
    <t xml:space="preserve"> 2.3 </t>
  </si>
  <si>
    <t xml:space="preserve"> SPO-1119 </t>
  </si>
  <si>
    <t>ART e impressões de pranchas</t>
  </si>
  <si>
    <t>un</t>
  </si>
  <si>
    <t>DEMOLIÇÕES E REMOÇÕES</t>
  </si>
  <si>
    <t xml:space="preserve"> 3.1 </t>
  </si>
  <si>
    <t xml:space="preserve"> 97635 </t>
  </si>
  <si>
    <t>DEMOLIÇÃO DE PAVIMENTO INTERTRAVADO, DE FORMA MANUAL, COM REAPROVEITAMENTO. AF_12/2017</t>
  </si>
  <si>
    <t xml:space="preserve"> 3.2 </t>
  </si>
  <si>
    <t xml:space="preserve"> SPO-1073 </t>
  </si>
  <si>
    <t>Remoção de telha ondulada de fibrocimento, inclusive cumeeira - baseado em IOPES (010256)</t>
  </si>
  <si>
    <t xml:space="preserve"> 3.3 </t>
  </si>
  <si>
    <t xml:space="preserve"> SPO-1032 </t>
  </si>
  <si>
    <t>Remoção de impermeabilização com manta asfaltica - BASEADO EM ORSE (7218)</t>
  </si>
  <si>
    <t xml:space="preserve"> 3.4 </t>
  </si>
  <si>
    <t xml:space="preserve"> SPO-1074 </t>
  </si>
  <si>
    <t>Demolição de camada de regularização</t>
  </si>
  <si>
    <t xml:space="preserve"> 3.5 </t>
  </si>
  <si>
    <t xml:space="preserve"> 97631 </t>
  </si>
  <si>
    <t>DEMOLIÇÃO DE ARGAMASSAS, DE FORMA MANUAL, SEM REAPROVEITAMENTO. AF_12/2017</t>
  </si>
  <si>
    <t xml:space="preserve"> 3.6 </t>
  </si>
  <si>
    <t xml:space="preserve"> SPO-1075 </t>
  </si>
  <si>
    <t>Deslocamento e retorno de mobiliário</t>
  </si>
  <si>
    <t xml:space="preserve"> 3.7 </t>
  </si>
  <si>
    <t xml:space="preserve"> SPO-1076 </t>
  </si>
  <si>
    <t>Proteção de mobiliário com lona plástica</t>
  </si>
  <si>
    <t xml:space="preserve"> 3.8 </t>
  </si>
  <si>
    <t xml:space="preserve"> SPO-1112 </t>
  </si>
  <si>
    <t>Remoção de ar condicionado - baseado em ORSE (12376)</t>
  </si>
  <si>
    <t xml:space="preserve"> 3.9 </t>
  </si>
  <si>
    <t xml:space="preserve"> 102191 </t>
  </si>
  <si>
    <t>REMOÇÃO DE VIDRO LISO COMUM DE ESQUADRIA COM BAGUETE DE ALUMÍNIO OU PVC. AF_01/2021</t>
  </si>
  <si>
    <t xml:space="preserve"> 3.10 </t>
  </si>
  <si>
    <t xml:space="preserve"> 97628 </t>
  </si>
  <si>
    <t>Demolição de passeio interno</t>
  </si>
  <si>
    <t xml:space="preserve"> 3.11 </t>
  </si>
  <si>
    <t xml:space="preserve"> 97626 </t>
  </si>
  <si>
    <t>DEMOLIÇÃO DE elementos EM CONCRETO ARMADO, DE FORMA MANUAL</t>
  </si>
  <si>
    <t xml:space="preserve"> 3.12 </t>
  </si>
  <si>
    <t xml:space="preserve"> SPO-1109 </t>
  </si>
  <si>
    <t>Remoção de calha ou rufo - baseado em CPOS (04.30.020)</t>
  </si>
  <si>
    <t>TRATAMENTO EM ALVENARIA</t>
  </si>
  <si>
    <t xml:space="preserve"> 4.1 </t>
  </si>
  <si>
    <t xml:space="preserve"> SPO-1077 </t>
  </si>
  <si>
    <t>Tratamento de fissuras menores que 3 mm com selante acrílico</t>
  </si>
  <si>
    <t xml:space="preserve"> 4.2 </t>
  </si>
  <si>
    <t>Tratamento de aberturas com mais de 3 milímetros</t>
  </si>
  <si>
    <t xml:space="preserve"> 4.2.1 </t>
  </si>
  <si>
    <t xml:space="preserve"> SPO-1078 </t>
  </si>
  <si>
    <t>Tratamento de fissuras com abertura, aplicação de selante, impermeabilizante em 4 demãos e tela de poliéster</t>
  </si>
  <si>
    <t xml:space="preserve"> 4.2.2 </t>
  </si>
  <si>
    <t xml:space="preserve"> SPO-1079 </t>
  </si>
  <si>
    <t>CHAPISCO APLICADO EM ALVENARIAS COM COLHER DE PEDREIRO, ARGAMASSA TRAÇO 1:3 COM PREPARO MANUAL e ADITIVO ADESIVO- baseado em SINAPI (87878)</t>
  </si>
  <si>
    <t xml:space="preserve"> 4.2.3 </t>
  </si>
  <si>
    <t xml:space="preserve"> SPO-1113 </t>
  </si>
  <si>
    <t>Reboco EM ARGAMASSA TRAÇO 1:3, PREPARO MECÂNICO COM BETONEIRA 400 L, APLICADA MANUALMENTE NAS PAREDES INTERNAS DA SACADA, ESPESSURA DE 25 MM, com aditivo redutor de retração Quimicryl Eco Fachada ou similar - baseado em SINAPI (87825)</t>
  </si>
  <si>
    <t xml:space="preserve"> 4.3 </t>
  </si>
  <si>
    <t xml:space="preserve"> SPO-1080 </t>
  </si>
  <si>
    <t>Tratamento de trincas em paredes com textura</t>
  </si>
  <si>
    <t xml:space="preserve"> 4.4 </t>
  </si>
  <si>
    <t xml:space="preserve"> SPO-1081 </t>
  </si>
  <si>
    <t>TRATAMENTO DE JUNTA DE DILATAÇÃO, COM TARUGO DE POLIETILENO E SELANTE PU, INCLUSO PREENCHIMENTO COM ESPUMA EXPANSIVA PU. AF_06/2018 - baseado em SINAPI (98575)</t>
  </si>
  <si>
    <t xml:space="preserve"> 4.5 </t>
  </si>
  <si>
    <t>Embutimento de canos e eletrodutos</t>
  </si>
  <si>
    <t xml:space="preserve"> 4.5.1 </t>
  </si>
  <si>
    <t xml:space="preserve"> 90447 </t>
  </si>
  <si>
    <t>RASGO EM ALVENARIA PARA ELETRODUTOS COM DIAMETROS MENORES OU IGUAIS A 40 MM. AF_05/2015</t>
  </si>
  <si>
    <t xml:space="preserve"> 4.5.2 </t>
  </si>
  <si>
    <t xml:space="preserve"> 89867 </t>
  </si>
  <si>
    <t>JOELHO 45 GRAUS, PVC, SOLDÁVEL, DN 25MM, INSTALADO EM DRENO DE AR-CONDICIONADO - FORNECIMENTO E INSTALAÇÃO. AF_12/2014</t>
  </si>
  <si>
    <t xml:space="preserve"> 4.5.3 </t>
  </si>
  <si>
    <t xml:space="preserve"> 91855 </t>
  </si>
  <si>
    <t>ELETRODUTO FLEXÍVEL CORRUGADO REFORÇADO, PVC, DN 25 MM (3/4"), PARA CIRCUITOS TERMINAIS, INSTALADO EM PAREDE - FORNECIMENTO E INSTALAÇÃO. AF_12/2015</t>
  </si>
  <si>
    <t xml:space="preserve"> 5.1 </t>
  </si>
  <si>
    <t>LAVAÇÃO</t>
  </si>
  <si>
    <t xml:space="preserve"> 5.1.1 </t>
  </si>
  <si>
    <t xml:space="preserve"> SPO-1082 </t>
  </si>
  <si>
    <t>LIMPEZA DE PAREDE INTERNA COM PANO UMEDECIDO COM ÁGUA E CLORO</t>
  </si>
  <si>
    <t xml:space="preserve"> 5.1.2 </t>
  </si>
  <si>
    <t xml:space="preserve"> SPO-1083 </t>
  </si>
  <si>
    <t>LIMPEZA DE PAREDE EXTERNA COM JATO DE ALTA PRESSÃO, ÁGUA E CLORO</t>
  </si>
  <si>
    <t xml:space="preserve"> 5.1.3 </t>
  </si>
  <si>
    <t xml:space="preserve"> SPO-1084 </t>
  </si>
  <si>
    <t>LIMPEZA DE PISOS EXTERNOS COM JATO DE ALTA PRESSÃO, ÁGUA E CLORO</t>
  </si>
  <si>
    <t xml:space="preserve"> 5.2 </t>
  </si>
  <si>
    <t xml:space="preserve"> 5.2.1 </t>
  </si>
  <si>
    <t xml:space="preserve"> SPO-1085 </t>
  </si>
  <si>
    <t>RECOMPOSIÇÃO DE FORRO DE GESSO ACARTONADO, COM UMA FACE SIMPLES E ESTRUTURA METÁLICA - baseado em SINAPI (96370)</t>
  </si>
  <si>
    <t xml:space="preserve"> 5.2.2 </t>
  </si>
  <si>
    <t xml:space="preserve"> 88496 </t>
  </si>
  <si>
    <t>APLICAÇÃO E LIXAMENTO DE MASSA LÁTEX EM TETO, DUAS DEMÃOS. AF_06/2014</t>
  </si>
  <si>
    <t xml:space="preserve"> 5.2.3 </t>
  </si>
  <si>
    <t>SELADOR ACRÍLICO</t>
  </si>
  <si>
    <t xml:space="preserve"> 5.2.3.1 </t>
  </si>
  <si>
    <t xml:space="preserve"> 88485 </t>
  </si>
  <si>
    <t>APLICAÇÃO DE FUNDO SELADOR ACRÍLICO EM PAREDES, UMA DEMÃO. AF_06/2014</t>
  </si>
  <si>
    <t xml:space="preserve"> 5.2.3.2 </t>
  </si>
  <si>
    <t xml:space="preserve"> 88484 </t>
  </si>
  <si>
    <t>APLICAÇÃO DE FUNDO SELADOR ACRÍLICO EM TETO, UMA DEMÃO. AF_06/2014</t>
  </si>
  <si>
    <t xml:space="preserve"> 5.2.4 </t>
  </si>
  <si>
    <t xml:space="preserve"> 88489 </t>
  </si>
  <si>
    <t>APLICAÇÃO MANUAL DE PINTURA COM TINTA LÁTEX ACRÍLICA EM PAREDES, DUAS DEMÃOS. AF_06/2014</t>
  </si>
  <si>
    <t xml:space="preserve"> 5.2.5 </t>
  </si>
  <si>
    <t xml:space="preserve"> 88488 </t>
  </si>
  <si>
    <t>APLICAÇÃO MANUAL DE PINTURA COM TINTA LÁTEX ACRÍLICA EM TETO, DUAS DEMÃOS. AF_06/2014</t>
  </si>
  <si>
    <t xml:space="preserve"> 5.3 </t>
  </si>
  <si>
    <t>PINTURA EXTERNA</t>
  </si>
  <si>
    <t xml:space="preserve"> 5.3.1 </t>
  </si>
  <si>
    <t xml:space="preserve"> 5.3.2 </t>
  </si>
  <si>
    <t xml:space="preserve"> SPO-1086 </t>
  </si>
  <si>
    <t>Correção da vedação dos cantos das janelas com aplicação de selante</t>
  </si>
  <si>
    <t xml:space="preserve"> 5.3.3 </t>
  </si>
  <si>
    <t>Pintura acrílica externa - APLICAÇÃO MANUAL DE PINTURA COM TINTA LÁTEX ACRÍLICA EM PAREDES, DUAS DEMÃOS.</t>
  </si>
  <si>
    <t xml:space="preserve"> 5.3.3.1 </t>
  </si>
  <si>
    <t>Teste de cores</t>
  </si>
  <si>
    <t xml:space="preserve"> 5.3.3.2 </t>
  </si>
  <si>
    <t>Fachadas e volumes superiores</t>
  </si>
  <si>
    <t xml:space="preserve"> 5.3.3.3 </t>
  </si>
  <si>
    <t>Brises</t>
  </si>
  <si>
    <t xml:space="preserve"> 5.3.3.4 </t>
  </si>
  <si>
    <t>Face interna das platibandas</t>
  </si>
  <si>
    <t xml:space="preserve"> 5.3.3.5 </t>
  </si>
  <si>
    <t>Estacionamento coberto</t>
  </si>
  <si>
    <t xml:space="preserve"> 5.3.3.6 </t>
  </si>
  <si>
    <t>Muro</t>
  </si>
  <si>
    <t xml:space="preserve"> 5.3.4 </t>
  </si>
  <si>
    <t xml:space="preserve"> SPO-1110 </t>
  </si>
  <si>
    <t>REVESTIMENTO COM GRAFIATTO - baseado em SIURB (110316)</t>
  </si>
  <si>
    <t xml:space="preserve"> 5.3.5 </t>
  </si>
  <si>
    <t>Pintura acrílica de piso, 2 DEMÃOS, INCLUSO FUNDO PREPARADOR</t>
  </si>
  <si>
    <t xml:space="preserve"> 5.3.5.1 </t>
  </si>
  <si>
    <t xml:space="preserve"> 102491 </t>
  </si>
  <si>
    <t>Face lateral da base da rampa de pedestres do acesso principal</t>
  </si>
  <si>
    <t xml:space="preserve"> 5.3.5.2 </t>
  </si>
  <si>
    <t>Base dos mastros</t>
  </si>
  <si>
    <t xml:space="preserve"> 5.3.5.3 </t>
  </si>
  <si>
    <t>Tampas de concreto em gramado</t>
  </si>
  <si>
    <t xml:space="preserve"> 5.3.5.4 </t>
  </si>
  <si>
    <t>Baldrame da edificação</t>
  </si>
  <si>
    <t xml:space="preserve"> 5.3.5.5 </t>
  </si>
  <si>
    <t>Vigas do cercamento e muro</t>
  </si>
  <si>
    <t xml:space="preserve"> 5.3.5.6 </t>
  </si>
  <si>
    <t>Laterais do passeio interno</t>
  </si>
  <si>
    <t xml:space="preserve"> 5.3.5.7 </t>
  </si>
  <si>
    <t>Meios-fios internos</t>
  </si>
  <si>
    <t xml:space="preserve"> 5.3.5.8 </t>
  </si>
  <si>
    <t xml:space="preserve"> 102500 </t>
  </si>
  <si>
    <t>Demarcação de vagas para veículos</t>
  </si>
  <si>
    <t xml:space="preserve"> 5.3.5.9 </t>
  </si>
  <si>
    <t xml:space="preserve"> SPO-1111 </t>
  </si>
  <si>
    <t>Símbolo internacional de acesso - baseado em CPOS (97.03.010)</t>
  </si>
  <si>
    <t xml:space="preserve"> 5.4 </t>
  </si>
  <si>
    <t>PINTURA COM ESMALTE SINTÉTICO</t>
  </si>
  <si>
    <t xml:space="preserve"> 5.4.1 </t>
  </si>
  <si>
    <t xml:space="preserve"> 102193 </t>
  </si>
  <si>
    <t>LIXAMENTO DE MADEIRA PARA APLICAÇÃO DE FUNDO OU PINTURA. AF_01/2021</t>
  </si>
  <si>
    <t xml:space="preserve"> 5.4.2 </t>
  </si>
  <si>
    <t xml:space="preserve"> 100717 </t>
  </si>
  <si>
    <t>LIXAMENTO MANUAL EM SUPERFÍCIES METÁLICAS EM OBRA. AF_01/2020</t>
  </si>
  <si>
    <t xml:space="preserve"> 5.4.3 </t>
  </si>
  <si>
    <t xml:space="preserve"> SPO-1090 </t>
  </si>
  <si>
    <t>Pintura de proteção sobre superfícies metálicas com aplicação de 01 demão de tinta Super Galvite (Sherwin Williams ou similar) - baseado em ORSE (7809)</t>
  </si>
  <si>
    <t xml:space="preserve"> 5.4.4 </t>
  </si>
  <si>
    <t xml:space="preserve"> 102197 </t>
  </si>
  <si>
    <t>PINTURA FUNDO NIVELADOR ALQUÍDICO BRANCO EM MADEIRA. AF_01/2021</t>
  </si>
  <si>
    <t xml:space="preserve"> 5.4.5 </t>
  </si>
  <si>
    <t xml:space="preserve"> SPO-1092 </t>
  </si>
  <si>
    <t>PINTURA COM TINTA ESMALTE SINTÉTICO COR E PROTEÇÃO DA SUVINIL OU SIMILAR APLICADO A ROLO OU PINCEL SOBRE SUPERFÍCIES DE MADEIRA (EXCETO PERFIL) EXECUTADO EM OBRA (02 DEMÃOS) - baseado em SINAPI (100758)</t>
  </si>
  <si>
    <t xml:space="preserve"> 5.4.6 </t>
  </si>
  <si>
    <t xml:space="preserve"> SPO-1091 </t>
  </si>
  <si>
    <t>PINTURA COM ESMALTE SINTÉTICO ANTIOXIDANTE HAMMERITE DA CORAL OU SIMILAR APLICADO A ROLO OU PINCEL SOBRE SUPERFÍCIES METÁLICAS (EXCETO PERFIL) EXECUTADO EM OBRA (02 DEMÃOS) - baseado em SINAPI (100758)</t>
  </si>
  <si>
    <t xml:space="preserve"> 5.4.7 </t>
  </si>
  <si>
    <t>CERCAMENTO</t>
  </si>
  <si>
    <t xml:space="preserve"> 5.4.7.1 </t>
  </si>
  <si>
    <t xml:space="preserve"> SPO-1088 </t>
  </si>
  <si>
    <t>Desmontagem da tela do cercamento para aproveitamento - baseado em SINAPI (101188)</t>
  </si>
  <si>
    <t xml:space="preserve"> 5.4.7.2 </t>
  </si>
  <si>
    <t xml:space="preserve"> 5.4.7.3 </t>
  </si>
  <si>
    <t xml:space="preserve"> 5.4.7.4 </t>
  </si>
  <si>
    <t xml:space="preserve"> SPO-1089 </t>
  </si>
  <si>
    <t>Montagem da tela do cercamento com aproveitamento da tela e reposição parcial do arame guia - baseado em SINAPI (101188)</t>
  </si>
  <si>
    <t>COBERTURA</t>
  </si>
  <si>
    <t xml:space="preserve"> 6.1 </t>
  </si>
  <si>
    <t xml:space="preserve"> 94223 </t>
  </si>
  <si>
    <t>CUMEEIRA PARA TELHA DE FIBROCIMENTO ONDULADA E = 6 MM, INCLUSO ACESSÓRIOS DE FIXAÇÃO E IÇAMENTO. AF_07/2019</t>
  </si>
  <si>
    <t xml:space="preserve"> 6.2 </t>
  </si>
  <si>
    <t xml:space="preserve"> 94210 </t>
  </si>
  <si>
    <t>TELHAMENTO COM TELHA ONDULADA DE FIBROCIMENTO E = 6 MM, COM RECOBRIMENTO LATERAL DE 1 1/4 DE ONDA PARA TELHADO COM INCLINAÇÃO MÁXIMA DE 10°, COM ATÉ 2 ÁGUAS, INCLUSO IÇAMENTO. AF_07/2019</t>
  </si>
  <si>
    <t xml:space="preserve"> 6.3 </t>
  </si>
  <si>
    <t xml:space="preserve"> SPO-1093 </t>
  </si>
  <si>
    <t>Recolocação de TELHAMENTO aproveitado COM TELHA ONDULADA DE FIBROCIMENTO, INCLUSO IÇAMENTO - baseado em SINAPI (94210)</t>
  </si>
  <si>
    <t xml:space="preserve"> 6.4 </t>
  </si>
  <si>
    <t xml:space="preserve"> SPO-1114 </t>
  </si>
  <si>
    <t>Lavação de telhas - baseado em ORSE (278)</t>
  </si>
  <si>
    <t xml:space="preserve"> 6.5 </t>
  </si>
  <si>
    <t xml:space="preserve"> SPO-1115 </t>
  </si>
  <si>
    <t>PINTURA branca impermeabilizante em TELHAS DE FIBROCIMENTO - baseado em AGESUL (1901003135)</t>
  </si>
  <si>
    <t xml:space="preserve"> 6.6 </t>
  </si>
  <si>
    <t xml:space="preserve"> SPO-1106 </t>
  </si>
  <si>
    <t>Manutenção em RUFO EM CHAPA DE AÇO GALVANIZADO - baseado em SINAPI (94231)</t>
  </si>
  <si>
    <t xml:space="preserve"> 6.7 </t>
  </si>
  <si>
    <t xml:space="preserve"> 94231 </t>
  </si>
  <si>
    <t>RUFO EM CHAPA DE AÇO GALVANIZADO NÚMERO 24, CORTE DE 25 CM, INCLUSO TRANSPORTE VERTICAL. AF_07/2019</t>
  </si>
  <si>
    <t>ESTACIONAMENTO</t>
  </si>
  <si>
    <t xml:space="preserve"> 7.1 </t>
  </si>
  <si>
    <t xml:space="preserve"> 100577 </t>
  </si>
  <si>
    <t>REGULARIZAÇÃO E COMPACTAÇÃO DE SUBLEITO DE SOLO PREDOMINANTEMENTE ARENOSO. AF_11/2019</t>
  </si>
  <si>
    <t xml:space="preserve"> 7.2 </t>
  </si>
  <si>
    <t xml:space="preserve"> SPO-1094 </t>
  </si>
  <si>
    <t>EXECUÇÃO DE PÁTIO/ESTACIONAMENTO EM PISO INTERTRAVADO aproveitado, COM BLOCO RETANGULAR 20 X 10 CM, ESPESSURA 6 CM - baseado em</t>
  </si>
  <si>
    <t xml:space="preserve"> 7.3 </t>
  </si>
  <si>
    <t xml:space="preserve"> 92397 </t>
  </si>
  <si>
    <t>EXECUÇÃO DE PÁTIO/ESTACIONAMENTO EM PISO INTERTRAVADO, COM BLOCO RETANGULAR COR NATURAL DE 20 X 10 CM, ESPESSURA 6 CM. AF_12/2015</t>
  </si>
  <si>
    <t xml:space="preserve"> 7.4 </t>
  </si>
  <si>
    <t xml:space="preserve"> SPO-1097 </t>
  </si>
  <si>
    <t>Acabamento argamassado - TRAÇO 1:3 (CIMENTO E AREIA) - baseado em SINAPI (101169)</t>
  </si>
  <si>
    <t xml:space="preserve"> 7.5 </t>
  </si>
  <si>
    <t xml:space="preserve"> SPO-1116 </t>
  </si>
  <si>
    <t>EXECUÇÃO DE PASSEIO (CALÇADA) COM CONCRETO MOLDADO IN LOCO, FEITO EM OBRA, ACABAMENTO CONVENCIONAL, ESPESSURA 7 CM, ARMADO - baseado em SINAPI (94994)</t>
  </si>
  <si>
    <t xml:space="preserve"> 7.6 </t>
  </si>
  <si>
    <t xml:space="preserve"> SPO-1117 </t>
  </si>
  <si>
    <t>Revestimento em pedra Miracema - baseado em CPOS (19.03.090)</t>
  </si>
  <si>
    <t xml:space="preserve"> 8.1 </t>
  </si>
  <si>
    <t xml:space="preserve"> SPO-1098 </t>
  </si>
  <si>
    <t>Camada de regularização para calha EM ARGAMASSA TRAÇO 1:4 (CIMENTO E AREIA), PREPARO MANUAL, com aditivo adesivo, ESPESSURA média 3CM - baseado em SINAPI (87747)</t>
  </si>
  <si>
    <t xml:space="preserve"> 8.2 </t>
  </si>
  <si>
    <t xml:space="preserve"> SPO-1099 </t>
  </si>
  <si>
    <t>IMPERMEABILIZAÇÃO DE calha COM MANTA ASFÁLTICA aluminizada premium, UMA CAMADA, INCLUSIVE APLICAÇÃO DE PRIMER ASFÁLTICO, E=3MM - baseado em SINAPI (98546)</t>
  </si>
  <si>
    <t xml:space="preserve"> 8.3 </t>
  </si>
  <si>
    <t xml:space="preserve"> 98564 </t>
  </si>
  <si>
    <t>PROTEÇÃO MECÂNICA DE SUPERFÍCIE VERTICAL COM ARGAMASSA DE CIMENTO E AREIA, TRAÇO 1:3, E=2CM. AF_06/2018</t>
  </si>
  <si>
    <t xml:space="preserve"> 8.4 </t>
  </si>
  <si>
    <t xml:space="preserve"> SPO-1100 </t>
  </si>
  <si>
    <t>IMPERMEABILIZAÇÃO DE SUPERFÍCIE COM impermeabilizante líquido acrílico resistente aos raios UV, 2 DEMÃOS do tipo SikaFill ou similar - baseado em SINAPI (98553)</t>
  </si>
  <si>
    <t xml:space="preserve"> 9.1 </t>
  </si>
  <si>
    <t>JARDIM</t>
  </si>
  <si>
    <t xml:space="preserve"> 9.1.1 </t>
  </si>
  <si>
    <t xml:space="preserve"> SPO-1102 </t>
  </si>
  <si>
    <t>Remoção do seixo para aproveitamento - baseado em SICRO (4915670)</t>
  </si>
  <si>
    <t xml:space="preserve"> 9.1.2 </t>
  </si>
  <si>
    <t xml:space="preserve"> SPO-1107 </t>
  </si>
  <si>
    <t>Delimitação de canteiro com “divisor de grama” - baseado em SINAPI (94277)</t>
  </si>
  <si>
    <t xml:space="preserve"> 9.1.3 </t>
  </si>
  <si>
    <t xml:space="preserve"> 98519 </t>
  </si>
  <si>
    <t>REVOLVIMENTO E LIMPEZA MANUAL DE SOLO. AF_05/2018</t>
  </si>
  <si>
    <t xml:space="preserve"> 9.1.4 </t>
  </si>
  <si>
    <t xml:space="preserve"> 98504 </t>
  </si>
  <si>
    <t>PLANTIO DE GRAMA EM PLACAS. AF_05/2018</t>
  </si>
  <si>
    <t xml:space="preserve"> 9.1.5 </t>
  </si>
  <si>
    <t xml:space="preserve"> SPO-1108 </t>
  </si>
  <si>
    <t>Espalhamento de seixo existente - baseado em SINAPI (96624)</t>
  </si>
  <si>
    <t xml:space="preserve"> 9.2 </t>
  </si>
  <si>
    <t>CLIMATIZAÇÃO</t>
  </si>
  <si>
    <t xml:space="preserve"> 9.2.1 </t>
  </si>
  <si>
    <t xml:space="preserve"> 90437 </t>
  </si>
  <si>
    <t>FURO EM ALVENARIA PARA DIÂMETROS MAIORES QUE 40 MM E MENORES OU IGUAIS A 75 MM. AF_05/2015</t>
  </si>
  <si>
    <t xml:space="preserve"> 9.2.2 </t>
  </si>
  <si>
    <t xml:space="preserve"> SPO-1118 </t>
  </si>
  <si>
    <t>Instalação de AR CONDICIONADO SPLIT existente - baseado em SINAPI (103252)</t>
  </si>
  <si>
    <t xml:space="preserve"> 9.2.3 </t>
  </si>
  <si>
    <t xml:space="preserve"> 102162 </t>
  </si>
  <si>
    <t>INSTALAÇÃO DE VIDRO LISO INCOLOR, E = 4 MM, EM ESQUADRIA DE ALUMÍNIO OU PVC, FIXADO COM BAGUETE. AF_01/2021_P</t>
  </si>
  <si>
    <t xml:space="preserve"> 9.3 </t>
  </si>
  <si>
    <t xml:space="preserve"> SPO-1120 </t>
  </si>
  <si>
    <t>LIMPEZA E DESMOBILIZAÇÃO</t>
  </si>
  <si>
    <t xml:space="preserve"> 10.1 </t>
  </si>
  <si>
    <t xml:space="preserve"> SPO-1105 </t>
  </si>
  <si>
    <t>Transporte DE ENTULHO -  baseado em FDE (16.80.098)</t>
  </si>
  <si>
    <t xml:space="preserve"> 10.2 </t>
  </si>
  <si>
    <t xml:space="preserve"> SPO-1104 </t>
  </si>
  <si>
    <t>Retirada de entulho da obra utilizando caixa coletora capacidade 4 m3 (local: Indaial)</t>
  </si>
  <si>
    <t xml:space="preserve"> 10.3 </t>
  </si>
  <si>
    <t xml:space="preserve"> 9537 </t>
  </si>
  <si>
    <t>LIMPEZA FINAL DA OBRA</t>
  </si>
  <si>
    <t>Totais -&gt;</t>
  </si>
  <si>
    <t>Total sem BDI</t>
  </si>
  <si>
    <t>Total do BDI</t>
  </si>
  <si>
    <t>Total Geral</t>
  </si>
  <si>
    <t xml:space="preserve">_______________________________________________________________
André Wagner
</t>
  </si>
  <si>
    <t>Indaial - SC</t>
  </si>
  <si>
    <t>Reforma da Vara Trabalhista de Indaial</t>
  </si>
  <si>
    <t>Composições Analíticas com Preço Unitário</t>
  </si>
  <si>
    <t xml:space="preserve">SINAPI - 02/2022 - Santa Catarina
</t>
  </si>
  <si>
    <t>Composições Principais</t>
  </si>
  <si>
    <t>Tipo</t>
  </si>
  <si>
    <t>Composição</t>
  </si>
  <si>
    <t>CANT - CANTEIRO DE OBRAS</t>
  </si>
  <si>
    <t>Composição Auxiliar</t>
  </si>
  <si>
    <t xml:space="preserve"> 88262 </t>
  </si>
  <si>
    <t>SEDI - SERVIÇOS DIVERSOS</t>
  </si>
  <si>
    <t xml:space="preserve"> 88316 </t>
  </si>
  <si>
    <t>Insumo</t>
  </si>
  <si>
    <t xml:space="preserve"> 00037524 </t>
  </si>
  <si>
    <t>TELA PLASTICA LARANJA, TIPO TAPUME PARA SINALIZACAO, MALHA RETANGULAR, ROLO 1.20 X 50 M (L X C)</t>
  </si>
  <si>
    <t>Material</t>
  </si>
  <si>
    <t xml:space="preserve"> 00013244 </t>
  </si>
  <si>
    <t>CONE DE SINALIZACAO EM PVC RIGIDO COM FAIXA REFLETIVA, H = 70 / 76 CM</t>
  </si>
  <si>
    <t xml:space="preserve"> 00042015 </t>
  </si>
  <si>
    <t>FITA PLASTICA ZEBRADA PARA DEMARCACAO DE AREAS, LARGURA = 7 CM, SEM ADESIVO (COLETADO CAIXA)</t>
  </si>
  <si>
    <t xml:space="preserve"> 00004517 </t>
  </si>
  <si>
    <t>SARRAFO *2,5 X 7,5* CM EM PINUS, MISTA OU EQUIVALENTE DA REGIAO - BRUTA</t>
  </si>
  <si>
    <t>MO sem LS =&gt;</t>
  </si>
  <si>
    <t>LS =&gt;</t>
  </si>
  <si>
    <t>MO com LS =&gt;</t>
  </si>
  <si>
    <t>Valor do BDI =&gt;</t>
  </si>
  <si>
    <t>Valor com BDI =&gt;</t>
  </si>
  <si>
    <t xml:space="preserve"> 00004813 </t>
  </si>
  <si>
    <t>PLACA DE OBRA (PARA CONSTRUCAO CIVIL) EM CHAPA GALVANIZADA *N. 22*, ADESIVADA, DE *2,4 X 1,2* M (SEM POSTES PARA FIXACAO)</t>
  </si>
  <si>
    <t xml:space="preserve"> 00004417 </t>
  </si>
  <si>
    <t>SARRAFO NAO APARELHADO *2,5 X 7* CM, EM MACARANDUBA, ANGELIM OU EQUIVALENTE DA REGIAO -  BRUTA</t>
  </si>
  <si>
    <t xml:space="preserve"> 00004491 </t>
  </si>
  <si>
    <t>PONTALETE *7,5 X 7,5* CM EM PINUS, MISTA OU EQUIVALENTE DA REGIAO - BRUTA</t>
  </si>
  <si>
    <t xml:space="preserve"> 00005069 </t>
  </si>
  <si>
    <t>PREGO DE ACO POLIDO COM CABECA 17 X 27 (2 1/2 X 11)</t>
  </si>
  <si>
    <t>KG</t>
  </si>
  <si>
    <t xml:space="preserve"> 97064 </t>
  </si>
  <si>
    <t>MONTAGEM E DESMONTAGEM DE ANDAIME TUBULAR TIPO TORRE (EXCLUSIVE ANDAIME E LIMPEZA). AF_11/2017</t>
  </si>
  <si>
    <t xml:space="preserve"> 00010527 </t>
  </si>
  <si>
    <t>LOCACAO DE ANDAIME METALICO TUBULAR DE ENCAIXE, TIPO DE TORRE, COM LARGURA DE 1 ATE 1,5 M E ALTURA DE *1,00* M (INCLUSO SAPATAS FIXAS OU RODIZIOS)</t>
  </si>
  <si>
    <t>Equipamento</t>
  </si>
  <si>
    <t>MXMES</t>
  </si>
  <si>
    <t xml:space="preserve"> 95422 </t>
  </si>
  <si>
    <t>CURSO DE CAPACITAÇÃO PARA ENCARREGADO GERAL DE OBRAS (ENCARGOS COMPLEMENTARES) - MENSALISTA</t>
  </si>
  <si>
    <t xml:space="preserve"> 00040818 </t>
  </si>
  <si>
    <t>ENCARREGADO GERAL DE OBRAS (MENSALISTA)</t>
  </si>
  <si>
    <t>Mão de Obra</t>
  </si>
  <si>
    <t xml:space="preserve"> 00043499 </t>
  </si>
  <si>
    <t>EPI - FAMILIA ENCARREGADO GERAL - MENSALISTA (ENCARGOS COMPLEMENTARES - COLETADO CAIXA)</t>
  </si>
  <si>
    <t xml:space="preserve"> 00040863 </t>
  </si>
  <si>
    <t>EXAMES - MENSALISTA (COLETADO CAIXA)</t>
  </si>
  <si>
    <t xml:space="preserve"> 00043475 </t>
  </si>
  <si>
    <t>FERRAMENTAS - FAMILIA ENCARREGADO GERAL - MENSALISTA (ENCARGOS COMPLEMENTARES - COLETADO CAIXA)</t>
  </si>
  <si>
    <t xml:space="preserve"> 00040864 </t>
  </si>
  <si>
    <t>SEGURO - MENSALISTA (COLETADO CAIXA)</t>
  </si>
  <si>
    <t xml:space="preserve"> 95415 </t>
  </si>
  <si>
    <t>CURSO DE CAPACITAÇÃO PARA ENGENHEIRO CIVIL DE OBRA JÚNIOR (ENCARGOS COMPLEMENTARES) - MENSALISTA</t>
  </si>
  <si>
    <t xml:space="preserve"> 00040811 </t>
  </si>
  <si>
    <t>ENGENHEIRO CIVIL DE OBRA JUNIOR (MENSALISTA)</t>
  </si>
  <si>
    <t xml:space="preserve"> 00043474 </t>
  </si>
  <si>
    <t>FERRAMENTAS - FAMILIA ENGENHEIRO CIVIL - MENSALISTA (ENCARGOS COMPLEMENTARES - COLETADO CAIXA)</t>
  </si>
  <si>
    <t xml:space="preserve"> 00043498 </t>
  </si>
  <si>
    <t>EPI - FAMILIA ENGENHEIRO CIVIL - MENSALISTA (ENCARGOS COMPLEMENTARES - COLETADO CAIXA)</t>
  </si>
  <si>
    <t>SERP - SERVIÇOS PRELIMINARES</t>
  </si>
  <si>
    <t xml:space="preserve"> 00000028 </t>
  </si>
  <si>
    <t>Anotação de Responsabilidade Técnica (CREA/SC)</t>
  </si>
  <si>
    <t>Taxas</t>
  </si>
  <si>
    <t xml:space="preserve"> 00000029 </t>
  </si>
  <si>
    <t>Serviços</t>
  </si>
  <si>
    <t xml:space="preserve"> 88260 </t>
  </si>
  <si>
    <t xml:space="preserve"> 88323 </t>
  </si>
  <si>
    <t xml:space="preserve"> 88309 </t>
  </si>
  <si>
    <t xml:space="preserve"> 00006111 </t>
  </si>
  <si>
    <t>SERVENTE DE OBRAS</t>
  </si>
  <si>
    <t xml:space="preserve"> 00036532 </t>
  </si>
  <si>
    <t>ROMPEDOR ELETRICO PESO 26 KG, POTENCIA OPERACIONAL DE 2,5 KW</t>
  </si>
  <si>
    <t xml:space="preserve"> 00003777 </t>
  </si>
  <si>
    <t>LONA PLASTICA PESADA PRETA, E = 150 MICRA</t>
  </si>
  <si>
    <t xml:space="preserve"> 100308 </t>
  </si>
  <si>
    <t>MECÂNICO DE REFRIGERAÇÃO COM ENCARGOS COMPLEMENTARES</t>
  </si>
  <si>
    <t>ESQV - ESQUADRIAS/FERRAGENS/VIDROS</t>
  </si>
  <si>
    <t xml:space="preserve"> 88325 </t>
  </si>
  <si>
    <t xml:space="preserve"> 00041954 </t>
  </si>
  <si>
    <t>CABO DE ACO GALVANIZADO, DIAMETRO 9,53 MM (3/8"), COM ALMA DE FIBRA 6 X 25 F</t>
  </si>
  <si>
    <t>REVE - REVESTIMENTO E TRATAMENTO DE SUPERFÍCIES</t>
  </si>
  <si>
    <t xml:space="preserve"> 00000017 </t>
  </si>
  <si>
    <t>Selador e calafetador de trincas e fissuras de base acrílica do tipo Sikacryl ou similar</t>
  </si>
  <si>
    <t>bisnaga 280ml</t>
  </si>
  <si>
    <t xml:space="preserve"> 00012815 </t>
  </si>
  <si>
    <t>FITA CREPE ROLO DE 25 MM X 50 M</t>
  </si>
  <si>
    <t xml:space="preserve"> 00038383 </t>
  </si>
  <si>
    <t>LIXA D'AGUA EM FOLHA, GRAO 100</t>
  </si>
  <si>
    <t xml:space="preserve"> 00004030 </t>
  </si>
  <si>
    <t>VEU POLIESTER</t>
  </si>
  <si>
    <t xml:space="preserve"> 00000140 </t>
  </si>
  <si>
    <t>IMPERMEABILIZANTE FLEXIVEL BRANCO DE BASE ACRILICA PARA COBERTURAS</t>
  </si>
  <si>
    <t xml:space="preserve"> 87377 </t>
  </si>
  <si>
    <t>ARGAMASSA TRAÇO 1:3 (EM VOLUME DE CIMENTO E AREIA GROSSA ÚMIDA) PARA CHAPISCO CONVENCIONAL, PREPARO MANUAL. AF_08/2019</t>
  </si>
  <si>
    <t xml:space="preserve"> 00007334 </t>
  </si>
  <si>
    <t>ADITIVO ADESIVO LIQUIDO PARA ARGAMASSAS DE REVESTIMENTOS CIMENTICIOS</t>
  </si>
  <si>
    <t>L</t>
  </si>
  <si>
    <t xml:space="preserve"> 100468 </t>
  </si>
  <si>
    <t>ARGAMASSA TRAÇO 1:3 (EM VOLUME DE CIMENTO E AREIA MÉDIA ÚMIDA), PREPARO MECÂNICO COM MISTURADOR DE EIXO HORIZONTAL DE 160 KG. AF_08/2019</t>
  </si>
  <si>
    <t xml:space="preserve"> 00000026 </t>
  </si>
  <si>
    <t>Aditivo redutor de retração Quimicryl Eco Fachada</t>
  </si>
  <si>
    <t>kg</t>
  </si>
  <si>
    <t>FUES - FUNDAÇÕES E ESTRUTURAS</t>
  </si>
  <si>
    <t xml:space="preserve"> 87878 </t>
  </si>
  <si>
    <t>CHAPISCO APLICADO EM ALVENARIAS E ESTRUTURAS DE CONCRETO INTERNAS, COM COLHER DE PEDREIRO.  ARGAMASSA TRAÇO 1:3 COM PREPARO MANUAL. AF_06/2014</t>
  </si>
  <si>
    <t xml:space="preserve"> 87792 </t>
  </si>
  <si>
    <t>EMBOÇO OU MASSA ÚNICA EM ARGAMASSA TRAÇO 1:2:8, PREPARO MECÂNICO COM BETONEIRA 400 L, APLICADA MANUALMENTE EM PANOS CEGOS DE FACHADA (SEM PRESENÇA DE VÃOS), ESPESSURA DE 25 MM. AF_06/2014</t>
  </si>
  <si>
    <t xml:space="preserve"> 00000142 </t>
  </si>
  <si>
    <t>SELANTE ELASTICO MONOCOMPONENTE A BASE DE POLIURETANO (PU) PARA JUNTAS DIVERSAS</t>
  </si>
  <si>
    <t>310ML</t>
  </si>
  <si>
    <t xml:space="preserve"> 00044073 </t>
  </si>
  <si>
    <t>TARUGO DELIMITADOR DE PROFUNDIDADE EM ESPUMA DE POLIETILENO DE BAIXA DENSIDADE 10 MM, CINZA</t>
  </si>
  <si>
    <t xml:space="preserve"> 00038140 </t>
  </si>
  <si>
    <t>DISCO DE CORTE DIAMANTADO SEGMENTADO PARA CONCRETO, DIAMETRO DE 110 MM, FURO DE 20 MM</t>
  </si>
  <si>
    <t>INHI - INSTALAÇÕES HIDROS SANITÁRIAS</t>
  </si>
  <si>
    <t xml:space="preserve"> 88247 </t>
  </si>
  <si>
    <t xml:space="preserve"> 88264 </t>
  </si>
  <si>
    <t xml:space="preserve"> 88248 </t>
  </si>
  <si>
    <t>AUXILIAR DE ENCANADOR OU BOMBEIRO HIDRÁULICO COM ENCARGOS COMPLEMENTARES</t>
  </si>
  <si>
    <t xml:space="preserve"> 88267 </t>
  </si>
  <si>
    <t xml:space="preserve"> 00000122 </t>
  </si>
  <si>
    <t>ADESIVO PLASTICO PARA PVC, FRASCO COM *850* GR</t>
  </si>
  <si>
    <t xml:space="preserve"> 00003500 </t>
  </si>
  <si>
    <t>JOELHO, PVC SOLDAVEL, 45 GRAUS, 25 MM, PARA AGUA FRIA PREDIAL</t>
  </si>
  <si>
    <t xml:space="preserve"> 00020083 </t>
  </si>
  <si>
    <t>SOLUCAO PREPARADORA / LIMPADORA PARA PVC, FRASCO COM 1000 CM3</t>
  </si>
  <si>
    <t>INEL - INSTALAÇÃO ELÉTRICA/ELETRIFICAÇÃO E ILUMINAÇÃO EXTERNA</t>
  </si>
  <si>
    <t xml:space="preserve"> 00039244 </t>
  </si>
  <si>
    <t>ELETRODUTO PVC FLEXIVEL CORRUGADO, REFORCADO, COR LARANJA, DE 25 MM, PARA LAJES E PISOS</t>
  </si>
  <si>
    <t xml:space="preserve"> 00000003 </t>
  </si>
  <si>
    <t>ACIDO CLORIDRICO / ACIDO MURIATICO, DILUICAO 10% A 12% PARA USO EM LIMPEZA</t>
  </si>
  <si>
    <t xml:space="preserve"> 99814 </t>
  </si>
  <si>
    <t>LIMPEZA DE SUPERFÍCIE COM JATO DE ALTA PRESSÃO. AF_04/2019</t>
  </si>
  <si>
    <t>PARE - PAREDES/PAINEIS</t>
  </si>
  <si>
    <t xml:space="preserve"> 88278 </t>
  </si>
  <si>
    <t xml:space="preserve"> 00037586 </t>
  </si>
  <si>
    <t>PINO DE ACO COM ARRUELA CONICA, DIAMETRO ARRUELA = *23* MM E COMP HASTE = *27* MM (ACAO INDIRETA)</t>
  </si>
  <si>
    <t>CENTO</t>
  </si>
  <si>
    <t xml:space="preserve"> 00039413 </t>
  </si>
  <si>
    <t>PLACA / CHAPA DE GESSO ACARTONADO, STANDARD (ST), COR BRANCA, E = 12,5 MM, 1200 X 2400 MM (L X C)</t>
  </si>
  <si>
    <t xml:space="preserve"> 00039419 </t>
  </si>
  <si>
    <t>PERFIL GUIA, FORMATO U, EM ACO ZINCADO, PARA ESTRUTURA PAREDE DRYWALL, E = 0,5 MM, 70 X 3000 MM (L X C)</t>
  </si>
  <si>
    <t xml:space="preserve"> 00039422 </t>
  </si>
  <si>
    <t>PERFIL MONTANTE, FORMATO C, EM ACO ZINCADO, PARA ESTRUTURA PAREDE DRYWALL, E = 0,5 MM, 70 X 3000 MM (L X C)</t>
  </si>
  <si>
    <t xml:space="preserve"> 00039431 </t>
  </si>
  <si>
    <t>FITA DE PAPEL MICROPERFURADO, 50 X 150 MM, PARA TRATAMENTO DE JUNTAS DE CHAPA DE GESSO PARA DRYWALL</t>
  </si>
  <si>
    <t xml:space="preserve"> 00039432 </t>
  </si>
  <si>
    <t>FITA DE PAPEL REFORCADA COM LAMINA DE METAL PARA REFORCO DE CANTOS DE CHAPA DE GESSO PARA DRYWALL</t>
  </si>
  <si>
    <t xml:space="preserve"> 00039434 </t>
  </si>
  <si>
    <t>MASSA DE REJUNTE EM PO PARA DRYWALL, A BASE DE GESSO, SECAGEM RAPIDA, PARA TRATAMENTO DE JUNTAS DE CHAPA DE GESSO (NECESSITA ADICAO DE AGUA)</t>
  </si>
  <si>
    <t xml:space="preserve"> 00039435 </t>
  </si>
  <si>
    <t>PARAFUSO DRY WALL, EM ACO FOSFATIZADO, CABECA TROMBETA E PONTA AGULHA (TA), COMPRIMENTO 25 MM</t>
  </si>
  <si>
    <t xml:space="preserve"> 00039443 </t>
  </si>
  <si>
    <t>PARAFUSO DRY WALL, EM ACO ZINCADO, CABECA LENTILHA E PONTA BROCA (LB), LARGURA 4,2 MM, COMPRIMENTO 13 MM</t>
  </si>
  <si>
    <t>PINT - PINTURAS</t>
  </si>
  <si>
    <t xml:space="preserve"> 88310 </t>
  </si>
  <si>
    <t xml:space="preserve"> 00003767 </t>
  </si>
  <si>
    <t>LIXA EM FOLHA PARA PAREDE OU MADEIRA, NUMERO 120, COR VERMELHA</t>
  </si>
  <si>
    <t xml:space="preserve"> 00043626 </t>
  </si>
  <si>
    <t>MASSA CORRIDA PARA SUPERFICIES DE AMBIENTES INTERNOS</t>
  </si>
  <si>
    <t xml:space="preserve"> 00006085 </t>
  </si>
  <si>
    <t>SELADOR ACRILICO OPACO PREMIUM INTERIOR/EXTERIOR</t>
  </si>
  <si>
    <t xml:space="preserve"> 00007356 </t>
  </si>
  <si>
    <t>TINTA LATEX ACRILICA PREMIUM, COR BRANCO FOSCO</t>
  </si>
  <si>
    <t>Edificações</t>
  </si>
  <si>
    <t xml:space="preserve"> 100301 </t>
  </si>
  <si>
    <t>AJUDANTE DE PINTOR COM ENCARGOS COMPLEMENTARES</t>
  </si>
  <si>
    <t xml:space="preserve"> 00034546 </t>
  </si>
  <si>
    <t>MASSA PREMIUM PARA TEXTURA RUSTICA DE BASE ACRILICA, COR BRANCA, USO INTERNO E EXTERNO</t>
  </si>
  <si>
    <t xml:space="preserve"> 00007348 </t>
  </si>
  <si>
    <t>TINTA ACRILICA PREMIUM PARA PISO</t>
  </si>
  <si>
    <t xml:space="preserve"> 00003768 </t>
  </si>
  <si>
    <t>LIXA EM FOLHA PARA FERRO, NUMERO 150</t>
  </si>
  <si>
    <t xml:space="preserve"> 00000020 </t>
  </si>
  <si>
    <t>Tinta para aderência e proteção de superfícies galvanizadas, Super Galvite, marca Sherwin Williams ou similar Tinta para aderência e proteção de superfícies galvanizadas, Super Galvite, marca Sherwin Williams</t>
  </si>
  <si>
    <t>litro</t>
  </si>
  <si>
    <t xml:space="preserve"> 00005318 </t>
  </si>
  <si>
    <t>DILUENTE AGUARRAS</t>
  </si>
  <si>
    <t xml:space="preserve"> 00043653 </t>
  </si>
  <si>
    <t>FUNDO SINTETICO NIVELADOR BRANCO FOSCO PARA MADEIRA</t>
  </si>
  <si>
    <t xml:space="preserve"> 00000022 </t>
  </si>
  <si>
    <t>Esmalte sintético Suvinil Cor e Proteção ou similar</t>
  </si>
  <si>
    <t xml:space="preserve"> 00000021 </t>
  </si>
  <si>
    <t>Esmalte antioxidante Hammerite ou similar</t>
  </si>
  <si>
    <t>URBA - URBANIZAÇÃO</t>
  </si>
  <si>
    <t xml:space="preserve"> 00000339 </t>
  </si>
  <si>
    <t>ARAME FARPADO GALVANIZADO, 14 BWG (2,11 MM), CLASSE 250</t>
  </si>
  <si>
    <t xml:space="preserve"> 00043130 </t>
  </si>
  <si>
    <t>ARAME GALVANIZADO 12 BWG, D = 2,76 MM (0,048 KG/M) OU 14 BWG, D = 2,11 MM (0,026 KG/M)</t>
  </si>
  <si>
    <t>COBE - COBERTURA</t>
  </si>
  <si>
    <t xml:space="preserve"> 93281 </t>
  </si>
  <si>
    <t>GUINCHO ELÉTRICO DE COLUNA, CAPACIDADE 400 KG, COM MOTO FREIO, MOTOR TRIFÁSICO DE 1,25 CV - CHP DIURNO. AF_03/2016</t>
  </si>
  <si>
    <t>CHOR - CUSTOS HORÁRIOS DE MÁQUINAS E EQUIPAMENTOS</t>
  </si>
  <si>
    <t>CHP</t>
  </si>
  <si>
    <t xml:space="preserve"> 93282 </t>
  </si>
  <si>
    <t>GUINCHO ELÉTRICO DE COLUNA, CAPACIDADE 400 KG, COM MOTO FREIO, MOTOR TRIFÁSICO DE 1,25 CV - CHI DIURNO. AF_03/2016</t>
  </si>
  <si>
    <t>CHI</t>
  </si>
  <si>
    <t xml:space="preserve"> 00001607 </t>
  </si>
  <si>
    <t>CONJUNTO ARRUELAS DE VEDACAO 5/16" PARA TELHA FIBROCIMENTO (UMA ARRUELA METALICA E UMA ARRUELA PVC - CONICAS)</t>
  </si>
  <si>
    <t>CJ</t>
  </si>
  <si>
    <t xml:space="preserve"> 00007219 </t>
  </si>
  <si>
    <t>CUMEEIRA UNIVERSAL PARA TELHA ONDULADA DE FIBROCIMENTO, E = 6 MM, ABA 210 MM, COMPRIMENTO 1100 MM (SEM AMIANTO)</t>
  </si>
  <si>
    <t xml:space="preserve"> 00004302 </t>
  </si>
  <si>
    <t>PARAFUSO ZINCADO ROSCA SOBERBA, CABECA SEXTAVADA, 5/16 " X 250 MM, PARA FIXACAO DE TELHA EM MADEIRA</t>
  </si>
  <si>
    <t xml:space="preserve"> 00007194 </t>
  </si>
  <si>
    <t>TELHA DE FIBROCIMENTO ONDULADA E = 6 MM, DE 2,44 X 1,10 M (SEM AMIANTO)</t>
  </si>
  <si>
    <t xml:space="preserve"> 00000030 </t>
  </si>
  <si>
    <t>Revestimento refletivo e impermeabilizante para lajes, telhados e coberturas do tipo Telhado Brando da Hydronorth ou similar</t>
  </si>
  <si>
    <t>litros</t>
  </si>
  <si>
    <t xml:space="preserve"> 00005104 </t>
  </si>
  <si>
    <t>REBITE DE ALUMINIO VAZADO DE REPUXO, 3,2 X 8 MM (1KG = 1025 UNIDADES)</t>
  </si>
  <si>
    <t xml:space="preserve"> 00005061 </t>
  </si>
  <si>
    <t>PREGO DE ACO POLIDO COM CABECA 18 X 27 (2 1/2 X 10)</t>
  </si>
  <si>
    <t xml:space="preserve"> 00040873 </t>
  </si>
  <si>
    <t>RUFO INTERNO/EXTERNO DE CHAPA DE ACO GALVANIZADA NUM 24, CORTE 25 CM</t>
  </si>
  <si>
    <t xml:space="preserve"> 00013388 </t>
  </si>
  <si>
    <t>SOLDA EM BARRA DE ESTANHO-CHUMBO 50/50</t>
  </si>
  <si>
    <t>PAVI - PAVIMENTAÇÃO</t>
  </si>
  <si>
    <t xml:space="preserve"> 96463 </t>
  </si>
  <si>
    <t>ROLO COMPACTADOR DE PNEUS, ESTATICO, PRESSAO VARIAVEL, POTENCIA 110 HP, PESO SEM/COM LASTRO 10,8/27 T, LARGURA DE ROLAGEM 2,30 M - CHP DIURNO. AF_06/2017</t>
  </si>
  <si>
    <t xml:space="preserve"> 5901 </t>
  </si>
  <si>
    <t>CAMINHÃO PIPA 10.000 L TRUCADO, PESO BRUTO TOTAL 23.000 KG, CARGA ÚTIL MÁXIMA 15.935 KG, DISTÂNCIA ENTRE EIXOS 4,8 M, POTÊNCIA 230 CV, INCLUSIVE TANQUE DE AÇO PARA TRANSPORTE DE ÁGUA - CHP DIURNO. AF_06/2014</t>
  </si>
  <si>
    <t xml:space="preserve"> 5932 </t>
  </si>
  <si>
    <t>MOTONIVELADORA POTÊNCIA BÁSICA LÍQUIDA (PRIMEIRA MARCHA) 125 HP, PESO BRUTO 13032 KG, LARGURA DA LÂMINA DE 3,7 M - CHP DIURNO. AF_06/2014</t>
  </si>
  <si>
    <t xml:space="preserve"> 5934 </t>
  </si>
  <si>
    <t>MOTONIVELADORA POTÊNCIA BÁSICA LÍQUIDA (PRIMEIRA MARCHA) 125 HP, PESO BRUTO 13032 KG, LARGURA DA LÂMINA DE 3,7 M - CHI DIURNO. AF_06/2014</t>
  </si>
  <si>
    <t xml:space="preserve"> 5903 </t>
  </si>
  <si>
    <t>CAMINHÃO PIPA 10.000 L TRUCADO, PESO BRUTO TOTAL 23.000 KG, CARGA ÚTIL MÁXIMA 15.935 KG, DISTÂNCIA ENTRE EIXOS 4,8 M, POTÊNCIA 230 CV, INCLUSIVE TANQUE DE AÇO PARA TRANSPORTE DE ÁGUA - CHI DIURNO. AF_06/2014</t>
  </si>
  <si>
    <t xml:space="preserve"> 96464 </t>
  </si>
  <si>
    <t>ROLO COMPACTADOR DE PNEUS, ESTATICO, PRESSAO VARIAVEL, POTENCIA 110 HP, PESO SEM/COM LASTRO 10,8/27 T, LARGURA DE ROLAGEM 2,30 M - CHI DIURNO. AF_06/2017</t>
  </si>
  <si>
    <t xml:space="preserve"> 91277 </t>
  </si>
  <si>
    <t>PLACA VIBRATÓRIA REVERSÍVEL COM MOTOR 4 TEMPOS A GASOLINA, FORÇA CENTRÍFUGA DE 25 KN (2500 KGF), POTÊNCIA 5,5 CV - CHP DIURNO. AF_08/2015</t>
  </si>
  <si>
    <t xml:space="preserve"> 91278 </t>
  </si>
  <si>
    <t>PLACA VIBRATÓRIA REVERSÍVEL COM MOTOR 4 TEMPOS A GASOLINA, FORÇA CENTRÍFUGA DE 25 KN (2500 KGF), POTÊNCIA 5,5 CV - CHI DIURNO. AF_08/2015</t>
  </si>
  <si>
    <t xml:space="preserve"> 91283 </t>
  </si>
  <si>
    <t>CORTADORA DE PISO COM MOTOR 4 TEMPOS A GASOLINA, POTÊNCIA DE 13 HP, COM DISCO DE CORTE DIAMANTADO SEGMENTADO PARA CONCRETO, DIÂMETRO DE 350 MM, FURO DE 1" (14 X 1") - CHP DIURNO. AF_08/2015</t>
  </si>
  <si>
    <t xml:space="preserve"> 91285 </t>
  </si>
  <si>
    <t>CORTADORA DE PISO COM MOTOR 4 TEMPOS A GASOLINA, POTÊNCIA DE 13 HP, COM DISCO DE CORTE DIAMANTADO SEGMENTADO PARA CONCRETO, DIÂMETRO DE 350 MM, FURO DE 1" (14 X 1") - CHI DIURNO. AF_08/2015</t>
  </si>
  <si>
    <t xml:space="preserve"> 00000370 </t>
  </si>
  <si>
    <t>AREIA MEDIA - POSTO JAZIDA/FORNECEDOR (RETIRADO NA JAZIDA, SEM TRANSPORTE)</t>
  </si>
  <si>
    <t xml:space="preserve"> 00004741 </t>
  </si>
  <si>
    <t>PO DE PEDRA (POSTO PEDREIRA/FORNECEDOR, SEM FRETE)</t>
  </si>
  <si>
    <t xml:space="preserve"> 00036155 </t>
  </si>
  <si>
    <t>BLOQUETE/PISO INTERTRAVADO DE CONCRETO - MODELO ONDA/16 FACES/RETANGULAR/TIJOLINHO/PAVER/HOLANDES/PARALELEPIPEDO, 20 CM X 10 CM, E = 6 CM, RESISTENCIA DE 35 MPA (NBR 9781), COR NATURAL</t>
  </si>
  <si>
    <t xml:space="preserve"> 88628 </t>
  </si>
  <si>
    <t>ARGAMASSA TRAÇO 1:3 (EM VOLUME DE CIMENTO E AREIA MÉDIA ÚMIDA), PREPARO MECÂNICO COM BETONEIRA 400 L. AF_08/2019</t>
  </si>
  <si>
    <t>PISO - PISOS</t>
  </si>
  <si>
    <t xml:space="preserve"> 94964 </t>
  </si>
  <si>
    <t>CONCRETO FCK = 20MPA, TRAÇO 1:2,7:3 (EM MASSA SECA DE CIMENTO/ AREIA MÉDIA/ BRITA 1) - PREPARO MECÂNICO COM BETONEIRA 400 L. AF_05/2021</t>
  </si>
  <si>
    <t xml:space="preserve"> 00004460 </t>
  </si>
  <si>
    <t>SARRAFO NAO APARELHADO *2,5 X 10* CM, EM MACARANDUBA, ANGELIM OU EQUIVALENTE DA REGIAO -  BRUTA</t>
  </si>
  <si>
    <t xml:space="preserve"> 00043059 </t>
  </si>
  <si>
    <t>ACO CA-60, 4,2 MM, OU 5,0 MM, OU 6,0 MM, OU 7,0 MM, VERGALHAO</t>
  </si>
  <si>
    <t xml:space="preserve"> 00010734 </t>
  </si>
  <si>
    <t>PEDRA GRANITICA, SERRADA, TIPO MIRACEMA, MADEIRA, PADUANA, RACHINHA, SANTA ISABEL OU OUTRAS SIMILARES, *11,5 X  *23 CM, E=  *1,0 A *2,0 CM</t>
  </si>
  <si>
    <t xml:space="preserve"> 00037595 </t>
  </si>
  <si>
    <t>ARGAMASSA COLANTE TIPO AC III</t>
  </si>
  <si>
    <t xml:space="preserve"> 87373 </t>
  </si>
  <si>
    <t>ARGAMASSA TRAÇO 1:4 (EM VOLUME DE CIMENTO E AREIA MÉDIA ÚMIDA) PARA CONTRAPISO, PREPARO MANUAL. AF_08/2019</t>
  </si>
  <si>
    <t xml:space="preserve"> 00001379 </t>
  </si>
  <si>
    <t>CIMENTO PORTLAND COMPOSTO CP II-32</t>
  </si>
  <si>
    <t>IMPE - IMPERMEABILIZAÇÕES E PROTEÇÕES DIVERSAS</t>
  </si>
  <si>
    <t xml:space="preserve"> 88243 </t>
  </si>
  <si>
    <t xml:space="preserve"> 88270 </t>
  </si>
  <si>
    <t xml:space="preserve"> 00000511 </t>
  </si>
  <si>
    <t>PRIMER PARA MANTA ASFALTICA A BASE DE ASFALTO MODIFICADO DILUIDO EM SOLVENTE, APLICACAO A FRIO</t>
  </si>
  <si>
    <t xml:space="preserve"> 00004226 </t>
  </si>
  <si>
    <t>GAS DE COZINHA - GLP</t>
  </si>
  <si>
    <t xml:space="preserve"> 00011621 </t>
  </si>
  <si>
    <t>MANTA ASFALTICA ELASTOMERICA EM POLIESTER ALUMINIZADA 3 MM, TIPO III, CLASSE B (NBR 9952)</t>
  </si>
  <si>
    <t xml:space="preserve"> 87372 </t>
  </si>
  <si>
    <t>ARGAMASSA TRAÇO 1:3 (EM VOLUME DE CIMENTO E AREIA MÉDIA ÚMIDA) PARA CONTRAPISO, PREPARO MANUAL. AF_08/2019</t>
  </si>
  <si>
    <t xml:space="preserve"> 00010931 </t>
  </si>
  <si>
    <t>TELA DE ARAME GALVANIZADA, HEXAGONAL, FIO 0,56 MM (24 BWG), MALHA 1/2", H = 1 M</t>
  </si>
  <si>
    <t xml:space="preserve"> 00000023 </t>
  </si>
  <si>
    <t>Impermeabilizante à base de resinas acrílicas elásticas e flexíveis aplicado a frio, com resistência aos raios ultra violeta, na cor cinza concreto da marca SikaFill Rápido ou produto similar</t>
  </si>
  <si>
    <t>DROP - DRENAGEM/OBRAS DE CONTENÇÃO / POÇOS DE VISITA E CAIXAS</t>
  </si>
  <si>
    <t xml:space="preserve"> 00000025 </t>
  </si>
  <si>
    <t>Divisor plástico de grama, 11,5 cm de altura, verde</t>
  </si>
  <si>
    <t xml:space="preserve"> 88441 </t>
  </si>
  <si>
    <t xml:space="preserve"> 00003324 </t>
  </si>
  <si>
    <t>GRAMA BATATAIS EM PLACAS, SEM PLANTIO</t>
  </si>
  <si>
    <t>INES - INSTALAÇÕES ESPECIAIS</t>
  </si>
  <si>
    <t xml:space="preserve"> 00001570 </t>
  </si>
  <si>
    <t>TERMINAL A COMPRESSAO EM COBRE ESTANHADO PARA CABO 2,5 MM2, 1 FURO E 1 COMPRESSAO, PARA PARAFUSO DE FIXACAO M5</t>
  </si>
  <si>
    <t xml:space="preserve"> 00007568 </t>
  </si>
  <si>
    <t>BUCHA DE NYLON SEM ABA S10, COM PARAFUSO DE 6,10 X 65 MM EM ACO ZINCADO COM ROSCA SOBERBA, CABECA CHATA E FENDA PHILLIPS</t>
  </si>
  <si>
    <t xml:space="preserve"> 00011976 </t>
  </si>
  <si>
    <t>CHUMBADOR, DIAMETRO 1/4" COM PARAFUSO 1/4" X 40 MM</t>
  </si>
  <si>
    <t xml:space="preserve"> 00013246 </t>
  </si>
  <si>
    <t>PARAFUSO DE FERRO POLIDO, SEXTAVADO, COM ROSCA INTEIRA, DIAMETRO 5/16", COMPRIMENTO 3/4", COM PORCA E ARRUELA LISA LEVE</t>
  </si>
  <si>
    <t xml:space="preserve"> 00037591 </t>
  </si>
  <si>
    <t>SUPORTE MAO-FRANCESA EM ACO, ABAS IGUAIS 40 CM, CAPACIDADE MINIMA 70 KG, BRANCO</t>
  </si>
  <si>
    <t xml:space="preserve"> 00020259 </t>
  </si>
  <si>
    <t>PERFIL DE BORRACHA EPDM MACICO *12 X 15* MM PARA ESQUADRIAS</t>
  </si>
  <si>
    <t xml:space="preserve"> 00010492 </t>
  </si>
  <si>
    <t>VIDRO LISO INCOLOR 4MM - SEM COLOCACAO</t>
  </si>
  <si>
    <t>Protetor de Parede RodaMeio TecnoPerfil TEC 200N ou similar - baseado em SINAPI (98688)</t>
  </si>
  <si>
    <t xml:space="preserve"> 00004791 </t>
  </si>
  <si>
    <t>ADESIVO ACRILICO DE BASE AQUOSA / COLA DE CONTATO</t>
  </si>
  <si>
    <t xml:space="preserve"> 00000032 </t>
  </si>
  <si>
    <t>Protetor de Parede RodaMeio TecnoPerfil TEC 200N</t>
  </si>
  <si>
    <t xml:space="preserve"> 00000024 </t>
  </si>
  <si>
    <t>Locação de caixa coletora de entulho capacidade 4 m³ (Local: Indaial) - consulta em 06-04-2022</t>
  </si>
  <si>
    <t>Aluguel</t>
  </si>
  <si>
    <t>Composições Auxiliares</t>
  </si>
  <si>
    <t xml:space="preserve"> 100291 </t>
  </si>
  <si>
    <t>CURSO DE CAPACITAÇÃO PARA AJUDANTE DE PINTOR (ENCARGOS COMPLEMENTARES) - HORISTA</t>
  </si>
  <si>
    <t xml:space="preserve"> 00034466 </t>
  </si>
  <si>
    <t>AJUDANTE DE PINTOR (HORISTA)</t>
  </si>
  <si>
    <t xml:space="preserve"> 00037370 </t>
  </si>
  <si>
    <t>ALIMENTACAO - HORISTA (COLETADO CAIXA)</t>
  </si>
  <si>
    <t>Outros</t>
  </si>
  <si>
    <t xml:space="preserve"> 00043490 </t>
  </si>
  <si>
    <t>EPI - FAMILIA PINTOR - HORISTA (ENCARGOS COMPLEMENTARES - COLETADO CAIXA)</t>
  </si>
  <si>
    <t xml:space="preserve"> 00037372 </t>
  </si>
  <si>
    <t>EXAMES - HORISTA (COLETADO CAIXA)</t>
  </si>
  <si>
    <t xml:space="preserve"> 00043466 </t>
  </si>
  <si>
    <t>FERRAMENTAS - FAMILIA PINTOR - HORISTA (ENCARGOS COMPLEMENTARES - COLETADO CAIXA)</t>
  </si>
  <si>
    <t xml:space="preserve"> 00037373 </t>
  </si>
  <si>
    <t>SEGURO - HORISTA (COLETADO CAIXA)</t>
  </si>
  <si>
    <t xml:space="preserve"> 00037371 </t>
  </si>
  <si>
    <t>TRANSPORTE - HORISTA (COLETADO CAIXA)</t>
  </si>
  <si>
    <t xml:space="preserve"> 95313 </t>
  </si>
  <si>
    <t>CURSO DE CAPACITAÇÃO PARA AJUDANTE ESPECIALIZADO (ENCARGOS COMPLEMENTARES) - HORISTA</t>
  </si>
  <si>
    <t xml:space="preserve"> 00000242 </t>
  </si>
  <si>
    <t>AJUDANTE ESPECIALIZADO</t>
  </si>
  <si>
    <t xml:space="preserve"> 00043491 </t>
  </si>
  <si>
    <t>EPI - FAMILIA SERVENTE - HORISTA (ENCARGOS COMPLEMENTARES - COLETADO CAIXA)</t>
  </si>
  <si>
    <t xml:space="preserve"> 00043467 </t>
  </si>
  <si>
    <t>FERRAMENTAS - FAMILIA SERVENTE - HORISTA (ENCARGOS COMPLEMENTARES - COLETADO CAIXA)</t>
  </si>
  <si>
    <t xml:space="preserve"> 87292 </t>
  </si>
  <si>
    <t>ARGAMASSA TRAÇO 1:2:8 (EM VOLUME DE CIMENTO, CAL E AREIA MÉDIA ÚMIDA) PARA EMBOÇO/MASSA ÚNICA/ASSENTAMENTO DE ALVENARIA DE VEDAÇÃO, PREPARO MECÂNICO COM BETONEIRA 400 L. AF_08/2019</t>
  </si>
  <si>
    <t xml:space="preserve"> 88831 </t>
  </si>
  <si>
    <t>BETONEIRA CAPACIDADE NOMINAL DE 400 L, CAPACIDADE DE MISTURA 280 L, MOTOR ELÉTRICO TRIFÁSICO POTÊNCIA DE 2 CV, SEM CARREGADOR - CHI DIURNO. AF_10/2014</t>
  </si>
  <si>
    <t xml:space="preserve"> 88830 </t>
  </si>
  <si>
    <t>BETONEIRA CAPACIDADE NOMINAL DE 400 L, CAPACIDADE DE MISTURA 280 L, MOTOR ELÉTRICO TRIFÁSICO POTÊNCIA DE 2 CV, SEM CARREGADOR - CHP DIURNO. AF_10/2014</t>
  </si>
  <si>
    <t xml:space="preserve"> 88377 </t>
  </si>
  <si>
    <t>OPERADOR DE BETONEIRA ESTACIONÁRIA/MISTURADOR COM ENCARGOS COMPLEMENTARES</t>
  </si>
  <si>
    <t xml:space="preserve"> 00001106 </t>
  </si>
  <si>
    <t>CAL HIDRATADA CH-I PARA ARGAMASSAS</t>
  </si>
  <si>
    <t xml:space="preserve"> 00000367 </t>
  </si>
  <si>
    <t>AREIA GROSSA - POSTO JAZIDA/FORNECEDOR (RETIRADO NA JAZIDA, SEM TRANSPORTE)</t>
  </si>
  <si>
    <t xml:space="preserve"> 88404 </t>
  </si>
  <si>
    <t>MISTURADOR DE ARGAMASSA, EIXO HORIZONTAL, CAPACIDADE DE MISTURA 160 KG, MOTOR ELÉTRICO POTÊNCIA 3 CV - CHI DIURNO. AF_06/2014</t>
  </si>
  <si>
    <t xml:space="preserve"> 88399 </t>
  </si>
  <si>
    <t>MISTURADOR DE ARGAMASSA, EIXO HORIZONTAL, CAPACIDADE DE MISTURA 160 KG, MOTOR ELÉTRICO POTÊNCIA 3 CV - CHP DIURNO. AF_06/2014</t>
  </si>
  <si>
    <t xml:space="preserve"> 95316 </t>
  </si>
  <si>
    <t>CURSO DE CAPACITAÇÃO PARA AUXILIAR DE ELETRICISTA (ENCARGOS COMPLEMENTARES) - HORISTA</t>
  </si>
  <si>
    <t xml:space="preserve"> 00000247 </t>
  </si>
  <si>
    <t>AJUDANTE DE ELETRICISTA</t>
  </si>
  <si>
    <t xml:space="preserve"> 00043484 </t>
  </si>
  <si>
    <t>EPI - FAMILIA ELETRICISTA - HORISTA (ENCARGOS COMPLEMENTARES - COLETADO CAIXA)</t>
  </si>
  <si>
    <t xml:space="preserve"> 00043460 </t>
  </si>
  <si>
    <t>FERRAMENTAS - FAMILIA ELETRICISTA - HORISTA (ENCARGOS COMPLEMENTARES - COLETADO CAIXA)</t>
  </si>
  <si>
    <t xml:space="preserve"> 95317 </t>
  </si>
  <si>
    <t>CURSO DE CAPACITAÇÃO PARA AUXILIAR DE ENCANADOR OU BOMBEIRO HIDRÁULICO (ENCARGOS COMPLEMENTARES) - HORISTA</t>
  </si>
  <si>
    <t xml:space="preserve"> 00000246 </t>
  </si>
  <si>
    <t>AUXILIAR DE ENCANADOR OU BOMBEIRO HIDRAULICO (HORISTA)</t>
  </si>
  <si>
    <t xml:space="preserve"> 00043485 </t>
  </si>
  <si>
    <t>EPI - FAMILIA ENCANADOR - HORISTA (ENCARGOS COMPLEMENTARES - COLETADO CAIXA)</t>
  </si>
  <si>
    <t xml:space="preserve"> 00043461 </t>
  </si>
  <si>
    <t>FERRAMENTAS - FAMILIA ENCANADOR - HORISTA (ENCARGOS COMPLEMENTARES - COLETADO CAIXA)</t>
  </si>
  <si>
    <t xml:space="preserve"> 88826 </t>
  </si>
  <si>
    <t>BETONEIRA CAPACIDADE NOMINAL DE 400 L, CAPACIDADE DE MISTURA 280 L, MOTOR ELÉTRICO TRIFÁSICO POTÊNCIA DE 2 CV, SEM CARREGADOR - DEPRECIAÇÃO. AF_10/2014</t>
  </si>
  <si>
    <t xml:space="preserve"> 88827 </t>
  </si>
  <si>
    <t>BETONEIRA CAPACIDADE NOMINAL DE 400 L, CAPACIDADE DE MISTURA 280 L, MOTOR ELÉTRICO TRIFÁSICO POTÊNCIA DE 2 CV, SEM CARREGADOR - JUROS. AF_10/2014</t>
  </si>
  <si>
    <t xml:space="preserve"> 88829 </t>
  </si>
  <si>
    <t>BETONEIRA CAPACIDADE NOMINAL DE 400 L, CAPACIDADE DE MISTURA 280 L, MOTOR ELÉTRICO TRIFÁSICO POTÊNCIA DE 2 CV, SEM CARREGADOR - MATERIAIS NA OPERAÇÃO. AF_10/2014</t>
  </si>
  <si>
    <t xml:space="preserve"> 88828 </t>
  </si>
  <si>
    <t>BETONEIRA CAPACIDADE NOMINAL DE 400 L, CAPACIDADE DE MISTURA 280 L, MOTOR ELÉTRICO TRIFÁSICO POTÊNCIA DE 2 CV, SEM CARREGADOR - MANUTENÇÃO. AF_10/2014</t>
  </si>
  <si>
    <t xml:space="preserve"> 00010535 </t>
  </si>
  <si>
    <t>BETONEIRA CAPACIDADE NOMINAL 400 L, CAPACIDADE DE MISTURA  280 L, MOTOR ELETRICO TRIFASICO 220/380 V POTENCIA 2 CV, SEM CARREGADOR</t>
  </si>
  <si>
    <t xml:space="preserve"> 00002705 </t>
  </si>
  <si>
    <t>ENERGIA ELETRICA ATE 2000 KWH INDUSTRIAL, SEM DEMANDA</t>
  </si>
  <si>
    <t>KWH</t>
  </si>
  <si>
    <t xml:space="preserve"> 95328 </t>
  </si>
  <si>
    <t>CURSO DE CAPACITAÇÃO PARA CALCETEIRO (ENCARGOS COMPLEMENTARES) - HORISTA</t>
  </si>
  <si>
    <t xml:space="preserve"> 00004759 </t>
  </si>
  <si>
    <t>CALCETEIRO (HORISTA)</t>
  </si>
  <si>
    <t xml:space="preserve"> 00043489 </t>
  </si>
  <si>
    <t>EPI - FAMILIA PEDREIRO - HORISTA (ENCARGOS COMPLEMENTARES - COLETADO CAIXA)</t>
  </si>
  <si>
    <t xml:space="preserve"> 00043465 </t>
  </si>
  <si>
    <t>FERRAMENTAS - FAMILIA PEDREIRO - HORISTA (ENCARGOS COMPLEMENTARES - COLETADO CAIXA)</t>
  </si>
  <si>
    <t xml:space="preserve"> 91397 </t>
  </si>
  <si>
    <t>CAMINHÃO PIPA 10.000 L TRUCADO, PESO BRUTO TOTAL 23.000 KG, CARGA ÚTIL MÁXIMA 15.935 KG, DISTÂNCIA ENTRE EIXOS 4,8 M, POTÊNCIA 230 CV, INCLUSIVE TANQUE DE AÇO PARA TRANSPORTE DE ÁGUA - JUROS. AF_06/2014</t>
  </si>
  <si>
    <t xml:space="preserve"> 91398 </t>
  </si>
  <si>
    <t>CAMINHÃO PIPA 10.000 L TRUCADO, PESO BRUTO TOTAL 23.000 KG, CARGA ÚTIL MÁXIMA 15.935 KG, DISTÂNCIA ENTRE EIXOS 4,8 M, POTÊNCIA 230 CV, INCLUSIVE TANQUE DE AÇO PARA TRANSPORTE DE ÁGUA - IMPOSTOS E SEGUROS. AF_06/2014</t>
  </si>
  <si>
    <t xml:space="preserve"> 91396 </t>
  </si>
  <si>
    <t>CAMINHÃO PIPA 10.000 L TRUCADO, PESO BRUTO TOTAL 23.000 KG, CARGA ÚTIL MÁXIMA 15.935 KG, DISTÂNCIA ENTRE EIXOS 4,8 M, POTÊNCIA 230 CV, INCLUSIVE TANQUE DE AÇO PARA TRANSPORTE DE ÁGUA - DEPRECIAÇÃO. AF_06/2014</t>
  </si>
  <si>
    <t xml:space="preserve"> 88282 </t>
  </si>
  <si>
    <t xml:space="preserve"> 5763 </t>
  </si>
  <si>
    <t>CAMINHÃO PIPA 10.000 L TRUCADO, PESO BRUTO TOTAL 23.000 KG, CARGA ÚTIL MÁXIMA 15.935 KG, DISTÂNCIA ENTRE EIXOS 4,8 M, POTÊNCIA 230 CV, INCLUSIVE TANQUE DE AÇO PARA TRANSPORTE DE ÁGUA - MANUTENÇÃO. AF_06/2014</t>
  </si>
  <si>
    <t xml:space="preserve"> 53831 </t>
  </si>
  <si>
    <t>CAMINHÃO PIPA 10.000 L TRUCADO, PESO BRUTO TOTAL 23.000 KG, CARGA ÚTIL MÁXIMA 15.935 KG, DISTÂNCIA ENTRE EIXOS 4,8 M, POTÊNCIA 230 CV, INCLUSIVE TANQUE DE AÇO PARA TRANSPORTE DE ÁGUA - MATERIAIS NA OPERAÇÃO. AF_06/2014</t>
  </si>
  <si>
    <t xml:space="preserve"> 00037747 </t>
  </si>
  <si>
    <t>CAMINHAO TRUCADO, PESO BRUTO TOTAL 23000 KG, CARGA UTIL MAXIMA 15935 KG, DISTANCIA ENTRE EIXOS 4,80 M, POTENCIA 230 CV (INCLUI CABINE E CHASSI, NAO INCLUI CARROCERIA)</t>
  </si>
  <si>
    <t xml:space="preserve"> 00037736 </t>
  </si>
  <si>
    <t>TANQUE DE ACO CARBONO NAO REVESTIDO, PARA TRANSPORTE DE AGUA COM CAPACIDADE DE 10 M3, COM BOMBA CENTRIFUGA POR TOMADA DE FORCA, VAZAO MAXIMA *75* M3/H (INCLUI MONTAGEM, NAO INCLUI CAMINHAO)</t>
  </si>
  <si>
    <t xml:space="preserve"> 00004221 </t>
  </si>
  <si>
    <t>OLEO DIESEL COMBUSTIVEL COMUM</t>
  </si>
  <si>
    <t xml:space="preserve"> 95330 </t>
  </si>
  <si>
    <t>CURSO DE CAPACITAÇÃO PARA CARPINTEIRO DE FÔRMAS (ENCARGOS COMPLEMENTARES) - HORISTA</t>
  </si>
  <si>
    <t xml:space="preserve"> 00001213 </t>
  </si>
  <si>
    <t>CARPINTEIRO DE FORMAS (HORISTA)</t>
  </si>
  <si>
    <t xml:space="preserve"> 00043483 </t>
  </si>
  <si>
    <t>EPI - FAMILIA CARPINTEIRO DE FORMAS - HORISTA (ENCARGOS COMPLEMENTARES - COLETADO CAIXA)</t>
  </si>
  <si>
    <t xml:space="preserve"> 00043459 </t>
  </si>
  <si>
    <t>FERRAMENTAS - FAMILIA CARPINTEIRO DE FORMAS - HORISTA (ENCARGOS COMPLEMENTARES - COLETADO CAIXA)</t>
  </si>
  <si>
    <t xml:space="preserve"> 00004721 </t>
  </si>
  <si>
    <t>PEDRA BRITADA N. 1 (9,5 a 19 MM) POSTO PEDREIRA/FORNECEDOR, SEM FRETE</t>
  </si>
  <si>
    <t xml:space="preserve"> 91279 </t>
  </si>
  <si>
    <t>CORTADORA DE PISO COM MOTOR 4 TEMPOS A GASOLINA, POTÊNCIA DE 13 HP, COM DISCO DE CORTE DIAMANTADO SEGMENTADO PARA CONCRETO, DIÂMETRO DE 350 MM, FURO DE 1" (14 X 1") - DEPRECIAÇÃO. AF_08/2015</t>
  </si>
  <si>
    <t xml:space="preserve"> 91280 </t>
  </si>
  <si>
    <t>CORTADORA DE PISO COM MOTOR 4 TEMPOS A GASOLINA, POTÊNCIA DE 13 HP, COM DISCO DE CORTE DIAMANTADO SEGMENTADO PARA CONCRETO, DIÂMETRO DE 350 MM, FURO DE 1" (14 X 1") - JUROS. AF_08/2015</t>
  </si>
  <si>
    <t xml:space="preserve"> 91282 </t>
  </si>
  <si>
    <t>CORTADORA DE PISO COM MOTOR 4 TEMPOS A GASOLINA, POTÊNCIA DE 13 HP, COM DISCO DE CORTE DIAMANTADO SEGMENTADO PARA CONCRETO, DIÂMETRO DE 350 MM, FURO DE 1" (14 X 1") - MATERIAIS NA OPERAÇÃO. AF_08/2015</t>
  </si>
  <si>
    <t xml:space="preserve"> 91281 </t>
  </si>
  <si>
    <t>CORTADORA DE PISO COM MOTOR 4 TEMPOS A GASOLINA, POTÊNCIA DE 13 HP, COM DISCO DE CORTE DIAMANTADO SEGMENTADO PARA CONCRETO, DIÂMETRO DE 350 MM, FURO DE 1" (14 X 1") - MANUTENÇÃO. AF_08/2015</t>
  </si>
  <si>
    <t xml:space="preserve"> 00011280 </t>
  </si>
  <si>
    <t>CORTADEIRA DE PISO DE CONCRETO E ASFALTO, PARA DISCO PADRAO DE DIAMETRO 350 MM (14") OU 450 MM (18") , MOTOR A GASOLINA, POTENCIA 13 HP, SEM DISCO</t>
  </si>
  <si>
    <t xml:space="preserve"> 00013887 </t>
  </si>
  <si>
    <t>DISCO DE CORTE DIAMANTADO SEGMENTADO PARA CONCRETO, DIAMETRO DE 350 MM, FURO DE 1 " (14 X 1 ")</t>
  </si>
  <si>
    <t xml:space="preserve"> 00004222 </t>
  </si>
  <si>
    <t>GASOLINA COMUM</t>
  </si>
  <si>
    <t xml:space="preserve"> 95332 </t>
  </si>
  <si>
    <t>CURSO DE CAPACITAÇÃO PARA ELETRICISTA (ENCARGOS COMPLEMENTARES) - HORISTA</t>
  </si>
  <si>
    <t xml:space="preserve"> 00002436 </t>
  </si>
  <si>
    <t>ELETRICISTA</t>
  </si>
  <si>
    <t xml:space="preserve"> 95335 </t>
  </si>
  <si>
    <t>CURSO DE CAPACITAÇÃO PARA ENCANADOR OU BOMBEIRO HIDRÁULICO (ENCARGOS COMPLEMENTARES) - HORISTA</t>
  </si>
  <si>
    <t xml:space="preserve"> 00002696 </t>
  </si>
  <si>
    <t>ENCANADOR OU BOMBEIRO HIDRAULICO (HORISTA)</t>
  </si>
  <si>
    <t xml:space="preserve"> 95338 </t>
  </si>
  <si>
    <t>CURSO DE CAPACITAÇÃO PARA IMPERMEABILIZADOR (ENCARGOS COMPLEMENTARES) - HORISTA</t>
  </si>
  <si>
    <t xml:space="preserve"> 00012873 </t>
  </si>
  <si>
    <t>IMPERMEABILIZADOR (HORISTA)</t>
  </si>
  <si>
    <t xml:space="preserve"> 95390 </t>
  </si>
  <si>
    <t>CURSO DE CAPACITAÇÃO PARA JARDINEIRO (ENCARGOS COMPLEMENTARES) - HORISTA</t>
  </si>
  <si>
    <t xml:space="preserve"> 00044503 </t>
  </si>
  <si>
    <t>JARDINEIRO (HORISTA)</t>
  </si>
  <si>
    <t xml:space="preserve"> 100298 </t>
  </si>
  <si>
    <t>CURSO DE CAPACITAÇÃO PARA MECÂNICO DE REFRIGERAÇÃO (ENCARGOS COMPLEMENTARES) - HORISTA</t>
  </si>
  <si>
    <t xml:space="preserve"> 00034794 </t>
  </si>
  <si>
    <t>MECANICO DE REFRIGERACAO</t>
  </si>
  <si>
    <t xml:space="preserve"> 95344 </t>
  </si>
  <si>
    <t>CURSO DE CAPACITAÇÃO PARA MONTADOR DE ESTRUTURA METÁLICA (ENCARGOS COMPLEMENTARES) - HORISTA</t>
  </si>
  <si>
    <t xml:space="preserve"> 00044497 </t>
  </si>
  <si>
    <t>MONTADOR DE ESTRUTURAS METALICAS HORISTA</t>
  </si>
  <si>
    <t xml:space="preserve"> 95347 </t>
  </si>
  <si>
    <t>CURSO DE CAPACITAÇÃO PARA MOTORISTA DE CAMINHÃO (ENCARGOS COMPLEMENTARES) - HORISTA</t>
  </si>
  <si>
    <t xml:space="preserve"> 00004093 </t>
  </si>
  <si>
    <t>MOTORISTA DE CAMINHAO</t>
  </si>
  <si>
    <t xml:space="preserve"> 95389 </t>
  </si>
  <si>
    <t>CURSO DE CAPACITAÇÃO PARA OPERADOR DE BETONEIRA ESTACIONÁRIA/MISTURADOR (ENCARGOS COMPLEMENTARES) - HORISTA</t>
  </si>
  <si>
    <t xml:space="preserve"> 00037666 </t>
  </si>
  <si>
    <t>OPERADOR DE BETONEIRA ESTACIONARIA / MISTURADOR</t>
  </si>
  <si>
    <t xml:space="preserve"> 95358 </t>
  </si>
  <si>
    <t>CURSO DE CAPACITAÇÃO PARA OPERADOR DE GUINCHO (ENCARGOS COMPLEMENTARES) - HORISTA</t>
  </si>
  <si>
    <t xml:space="preserve"> 00004253 </t>
  </si>
  <si>
    <t>OPERADOR DE GUINCHO OU GUINCHEIRO</t>
  </si>
  <si>
    <t xml:space="preserve"> 95363 </t>
  </si>
  <si>
    <t>CURSO DE CAPACITAÇÃO PARA OPERADOR DE MOTONIVELADORA (ENCARGOS COMPLEMENTARES) - HORISTA</t>
  </si>
  <si>
    <t xml:space="preserve"> 00004239 </t>
  </si>
  <si>
    <t>OPERADOR DE MOTONIVELADORA</t>
  </si>
  <si>
    <t xml:space="preserve"> 95366 </t>
  </si>
  <si>
    <t>CURSO DE CAPACITAÇÃO PARA OPERADOR DE ROLO COMPACTADOR (ENCARGOS COMPLEMENTARES) - HORISTA</t>
  </si>
  <si>
    <t xml:space="preserve"> 00004238 </t>
  </si>
  <si>
    <t>OPERADOR DE ROLO COMPACTADOR</t>
  </si>
  <si>
    <t xml:space="preserve"> 95371 </t>
  </si>
  <si>
    <t>CURSO DE CAPACITAÇÃO PARA PEDREIRO (ENCARGOS COMPLEMENTARES) - HORISTA</t>
  </si>
  <si>
    <t xml:space="preserve"> 00004750 </t>
  </si>
  <si>
    <t>PEDREIRO (HORISTA)</t>
  </si>
  <si>
    <t xml:space="preserve"> 95372 </t>
  </si>
  <si>
    <t>CURSO DE CAPACITAÇÃO PARA PINTOR (ENCARGOS COMPLEMENTARES) - HORISTA</t>
  </si>
  <si>
    <t xml:space="preserve"> 00004783 </t>
  </si>
  <si>
    <t>PINTOR (HORISTA)</t>
  </si>
  <si>
    <t xml:space="preserve"> 95378 </t>
  </si>
  <si>
    <t>CURSO DE CAPACITAÇÃO PARA SERVENTE (ENCARGOS COMPLEMENTARES) - HORISTA</t>
  </si>
  <si>
    <t xml:space="preserve"> 95385 </t>
  </si>
  <si>
    <t>CURSO DE CAPACITAÇÃO PARA TELHADISTA (ENCARGOS COMPLEMENTARES) - HORISTA</t>
  </si>
  <si>
    <t xml:space="preserve"> 00012869 </t>
  </si>
  <si>
    <t>TELHADOR (HORISTA)</t>
  </si>
  <si>
    <t xml:space="preserve"> 95387 </t>
  </si>
  <si>
    <t>CURSO DE CAPACITAÇÃO PARA VIDRACEIRO (ENCARGOS COMPLEMENTARES) - HORISTA</t>
  </si>
  <si>
    <t xml:space="preserve"> 00010489 </t>
  </si>
  <si>
    <t>VIDRACEIRO (HORISTA)</t>
  </si>
  <si>
    <t xml:space="preserve"> 00037411 </t>
  </si>
  <si>
    <t>TELA DE ACO SOLDADA GALVANIZADA/ZINCADA PARA ALVENARIA, FIO D = *1,24 MM, MALHA 25 X 25 MM</t>
  </si>
  <si>
    <t xml:space="preserve"> 93278 </t>
  </si>
  <si>
    <t>GUINCHO ELÉTRICO DE COLUNA, CAPACIDADE 400 KG, COM MOTO FREIO, MOTOR TRIFÁSICO DE 1,25 CV - JUROS. AF_03/2016</t>
  </si>
  <si>
    <t xml:space="preserve"> 93277 </t>
  </si>
  <si>
    <t>GUINCHO ELÉTRICO DE COLUNA, CAPACIDADE 400 KG, COM MOTO FREIO, MOTOR TRIFÁSICO DE 1,25 CV - DEPRECIAÇÃO. AF_03/2016</t>
  </si>
  <si>
    <t xml:space="preserve"> 88295 </t>
  </si>
  <si>
    <t xml:space="preserve"> 93279 </t>
  </si>
  <si>
    <t>GUINCHO ELÉTRICO DE COLUNA, CAPACIDADE 400 KG, COM MOTO FREIO, MOTOR TRIFÁSICO DE 1,25 CV - MANUTENÇÃO. AF_03/2016</t>
  </si>
  <si>
    <t xml:space="preserve"> 93280 </t>
  </si>
  <si>
    <t>GUINCHO ELÉTRICO DE COLUNA, CAPACIDADE 400 KG, COM MOTO FREIO, MOTOR TRIFÁSICO DE 1,25 CV - MATERIAIS NA OPERAÇÃO. AF_03/2016</t>
  </si>
  <si>
    <t xml:space="preserve"> 00036487 </t>
  </si>
  <si>
    <t>GUINCHO ELETRICO DE COLUNA, CAPACIDADE 400 KG, COM MOTO FREIO, MOTOR TRIFASICO DE 1,25 CV</t>
  </si>
  <si>
    <t xml:space="preserve"> 99833 </t>
  </si>
  <si>
    <t>LAVADORA DE ALTA PRESSAO (LAVA-JATO) PARA AGUA FRIA, PRESSAO DE OPERACAO ENTRE 1400 E 1900 LIB/POL2, VAZAO MAXIMA ENTRE 400 E 700 L/H - CHP DIURNO. AF_04/2019</t>
  </si>
  <si>
    <t xml:space="preserve"> 99832 </t>
  </si>
  <si>
    <t>LAVADORA DE ALTA PRESSAO (LAVA-JATO) PARA AGUA FRIA, PRESSAO DE OPERACAO ENTRE 1400 E 1900 LIB/POL2, VAZAO MAXIMA ENTRE 400 E 700 L/H - MATERIAIS NA OPERAÇÃO. AF_04/2019</t>
  </si>
  <si>
    <t xml:space="preserve"> 99829 </t>
  </si>
  <si>
    <t>LAVADORA DE ALTA PRESSAO (LAVA-JATO) PARA AGUA FRIA, PRESSAO DE OPERACAO ENTRE 1400 E 1900 LIB/POL2, VAZAO MAXIMA ENTRE 400 E 700 L/H - DEPRECIAÇÃO. AF_04/2019</t>
  </si>
  <si>
    <t xml:space="preserve"> 99830 </t>
  </si>
  <si>
    <t>LAVADORA DE ALTA PRESSAO (LAVA-JATO) PARA AGUA FRIA, PRESSAO DE OPERACAO ENTRE 1400 E 1900 LIB/POL2, VAZAO MAXIMA ENTRE 400 E 700 L/H - JUROS. AF_04/2019</t>
  </si>
  <si>
    <t xml:space="preserve"> 99831 </t>
  </si>
  <si>
    <t>LAVADORA DE ALTA PRESSAO (LAVA-JATO) PARA AGUA FRIA, PRESSAO DE OPERACAO ENTRE 1400 E 1900 LIB/POL2, VAZAO MAXIMA ENTRE 400 E 700 L/H - MANUTENÇÃO. AF_04/2019</t>
  </si>
  <si>
    <t xml:space="preserve"> 00000746 </t>
  </si>
  <si>
    <t>LAVADORA DE ALTA PRESSAO (LAVA - JATO) PARA AGUA FRIA, PRESSAO DE OPERACAO ENTRE 1400 E 1900 LIB/POL2, VAZAO MAXIMA ENTRE  400 E 700 L/H, POTENCIA DE OPERACAO ENTRE 2,50 E 3,00 CV</t>
  </si>
  <si>
    <t xml:space="preserve"> 88400 </t>
  </si>
  <si>
    <t>MISTURADOR DE ARGAMASSA, EIXO HORIZONTAL, CAPACIDADE DE MISTURA 160 KG, MOTOR ELÉTRICO POTÊNCIA 3 CV - DEPRECIAÇÃO. AF_06/2014</t>
  </si>
  <si>
    <t xml:space="preserve"> 88401 </t>
  </si>
  <si>
    <t>MISTURADOR DE ARGAMASSA, EIXO HORIZONTAL, CAPACIDADE DE MISTURA 160 KG, MOTOR ELÉTRICO POTÊNCIA 3 CV - JUROS. AF_06/2014</t>
  </si>
  <si>
    <t xml:space="preserve"> 88403 </t>
  </si>
  <si>
    <t>MISTURADOR DE ARGAMASSA, EIXO HORIZONTAL, CAPACIDADE DE MISTURA 160 KG, MOTOR ELÉTRICO POTÊNCIA 3 CV - MATERIAIS NA OPERAÇÃO. AF_06/2014</t>
  </si>
  <si>
    <t xml:space="preserve"> 88402 </t>
  </si>
  <si>
    <t>MISTURADOR DE ARGAMASSA, EIXO HORIZONTAL, CAPACIDADE DE MISTURA 160 KG, MOTOR ELÉTRICO POTÊNCIA 3 CV - MANUTENÇÃO. AF_06/2014</t>
  </si>
  <si>
    <t xml:space="preserve"> 00037546 </t>
  </si>
  <si>
    <t>MISTURADOR DE ARGAMASSA, EIXO HORIZONTAL, CAPACIDADE DE MISTURA 160 KG, MOTOR ELETRICO TRIFASICO 220/380 V, POTENCIA 3 CV</t>
  </si>
  <si>
    <t xml:space="preserve"> 00043488 </t>
  </si>
  <si>
    <t>EPI - FAMILIA OPERADOR ESCAVADEIRA - HORISTA (ENCARGOS COMPLEMENTARES - COLETADO CAIXA)</t>
  </si>
  <si>
    <t xml:space="preserve"> 00043464 </t>
  </si>
  <si>
    <t>FERRAMENTAS - FAMILIA OPERADOR ESCAVADEIRA - HORISTA (ENCARGOS COMPLEMENTARES - COLETADO CAIXA)</t>
  </si>
  <si>
    <t xml:space="preserve"> 100251 </t>
  </si>
  <si>
    <t>TRANSPORTE HORIZONTAL MANUAL, DE TUBO DE AÇO CARBONO LEVE OU MÉDIO, PRETO OU GALVANIZADO, COM DIÂMETRO MAIOR QUE 32 MM E MENOR OU IGUAL A 65 MM (UNIDADE: MXKM). AF_07/2019</t>
  </si>
  <si>
    <t>MXKM</t>
  </si>
  <si>
    <t xml:space="preserve"> 89228 </t>
  </si>
  <si>
    <t>MOTONIVELADORA POTÊNCIA BÁSICA LÍQUIDA (PRIMEIRA MARCHA) 125 HP, PESO BRUTO 13032 KG, LARGURA DA LÂMINA DE 3,7 M - DEPRECIAÇÃO. AF_06/2014</t>
  </si>
  <si>
    <t xml:space="preserve"> 89229 </t>
  </si>
  <si>
    <t>MOTONIVELADORA POTÊNCIA BÁSICA LÍQUIDA (PRIMEIRA MARCHA) 125 HP, PESO BRUTO 13032 KG, LARGURA DA LÂMINA DE 3,7 M - JUROS. AF_06/2014</t>
  </si>
  <si>
    <t xml:space="preserve"> 88300 </t>
  </si>
  <si>
    <t xml:space="preserve"> 5779 </t>
  </si>
  <si>
    <t>MOTONIVELADORA POTÊNCIA BÁSICA LÍQUIDA (PRIMEIRA MARCHA) 125 HP, PESO BRUTO 13032 KG, LARGURA DA LÂMINA DE 3,7 M - MANUTENÇÃO. AF_06/2014</t>
  </si>
  <si>
    <t xml:space="preserve"> 53849 </t>
  </si>
  <si>
    <t>MOTONIVELADORA POTÊNCIA BÁSICA LÍQUIDA (PRIMEIRA MARCHA) 125 HP, PESO BRUTO 13032 KG, LARGURA DA LÂMINA DE 3,7 M - MATERIAIS NA OPERAÇÃO. AF_06/2014</t>
  </si>
  <si>
    <t xml:space="preserve"> 00004090 </t>
  </si>
  <si>
    <t>MOTONIVELADORA POTENCIA BASICA LIQUIDA (PRIMEIRA MARCHA) 125 HP , PESO BRUTO 13843 KG, LARGURA DA LAMINA DE 3,7 M</t>
  </si>
  <si>
    <t xml:space="preserve"> 88303 </t>
  </si>
  <si>
    <t xml:space="preserve"> 91274 </t>
  </si>
  <si>
    <t>PLACA VIBRATÓRIA REVERSÍVEL COM MOTOR 4 TEMPOS A GASOLINA, FORÇA CENTRÍFUGA DE 25 KN (2500 KGF), POTÊNCIA 5,5 CV - JUROS. AF_08/2015</t>
  </si>
  <si>
    <t xml:space="preserve"> 91273 </t>
  </si>
  <si>
    <t>PLACA VIBRATÓRIA REVERSÍVEL COM MOTOR 4 TEMPOS A GASOLINA, FORÇA CENTRÍFUGA DE 25 KN (2500 KGF), POTÊNCIA 5,5 CV - DEPRECIAÇÃO. AF_08/2015</t>
  </si>
  <si>
    <t xml:space="preserve"> 91275 </t>
  </si>
  <si>
    <t>PLACA VIBRATÓRIA REVERSÍVEL COM MOTOR 4 TEMPOS A GASOLINA, FORÇA CENTRÍFUGA DE 25 KN (2500 KGF), POTÊNCIA 5,5 CV - MANUTENÇÃO. AF_08/2015</t>
  </si>
  <si>
    <t xml:space="preserve"> 91276 </t>
  </si>
  <si>
    <t>PLACA VIBRATÓRIA REVERSÍVEL COM MOTOR 4 TEMPOS A GASOLINA, FORÇA CENTRÍFUGA DE 25 KN (2500 KGF), POTÊNCIA 5,5 CV - MATERIAIS NA OPERAÇÃO. AF_08/2015</t>
  </si>
  <si>
    <t xml:space="preserve"> 00001442 </t>
  </si>
  <si>
    <t>COMPACTADOR DE SOLO TIPO PLACA VIBRATORIA REVERSIVEL, A GASOLINA, 4 TEMPOS, PESO DE 125 A 150 KG, FORCA CENTRIFUGA DE 2500 A 2800 KGF, LARG. TRABALHO DE 400 A 450 MM, FREQ VIBRACAO DE 4300 A 4500 RPM, VELOC. TRABALHO DE 15 A 20 M/MIN, POT. DE 5,5 A 6,0 HP</t>
  </si>
  <si>
    <t xml:space="preserve"> 96460 </t>
  </si>
  <si>
    <t>ROLO COMPACTADOR DE PNEUS, ESTATICO, PRESSAO VARIAVEL, POTENCIA 110 HP, PESO SEM/COM LASTRO 10,8/27 T, LARGURA DE ROLAGEM 2,30 M - DEPRECIAÇÃO. AF_06/2017</t>
  </si>
  <si>
    <t xml:space="preserve"> 96459 </t>
  </si>
  <si>
    <t>ROLO COMPACTADOR DE PNEUS, ESTATICO, PRESSAO VARIAVEL, POTENCIA 110 HP, PESO SEM/COM LASTRO 10,8/27 T, LARGURA DE ROLAGEM 2,30 M - JUROS. AF_06/2017</t>
  </si>
  <si>
    <t xml:space="preserve"> 96457 </t>
  </si>
  <si>
    <t>ROLO COMPACTADOR DE PNEUS, ESTATICO, PRESSAO VARIAVEL, POTENCIA 110 HP, PESO SEM/COM LASTRO 10,8/27 T, LARGURA DE ROLAGEM 2,30 M - MATERIAIS NA OPERACAO. AF_06/2017</t>
  </si>
  <si>
    <t xml:space="preserve"> 96458 </t>
  </si>
  <si>
    <t>ROLO COMPACTADOR DE PNEUS, ESTATICO, PRESSAO VARIAVEL, POTENCIA 110 HP, PESO SEM/COM LASTRO 10,8/27 T, LARGURA DE ROLAGEM 2,30 M - MANUTENCAO. AF_06/2017</t>
  </si>
  <si>
    <t xml:space="preserve"> 00014511 </t>
  </si>
  <si>
    <t>ROLO COMPACTADOR DE PNEUS, ESTATICO, PRESSAO VARIAVEL, POTENCIA 110 HP, PESO SEM/COM LASTRO 10,8/27 T, LARGURA DE ROLAGEM 2,30 M</t>
  </si>
  <si>
    <t>Plotagem de pranchas A1 - coloridas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</si>
</sst>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_(* #,##0.00_);_(* \(#,##0.00\);_(* \-??_);_(@_)"/>
    <numFmt numFmtId="167" formatCode="0_ ;\-0\ "/>
    <numFmt numFmtId="168" formatCode="_-* #,##0.000000_-;\-* #,##0.000000_-;_-* &quot;-&quot;??_-;_-@_-"/>
    <numFmt numFmtId="169" formatCode="[$-416]d\-mmm\-yy;@"/>
    <numFmt numFmtId="170" formatCode="#,##0.00&quot; &quot;;&quot; (&quot;#,##0.00&quot;)&quot;;&quot; -&quot;#&quot; &quot;;@&quot; &quot;"/>
    <numFmt numFmtId="171" formatCode="#,##0.00&quot; &quot;;&quot;-&quot;#,##0.00&quot; &quot;;&quot; -&quot;00&quot; &quot;;@&quot; &quot;"/>
    <numFmt numFmtId="172" formatCode="#,##0.00\ %"/>
    <numFmt numFmtId="173" formatCode="#,##0.0000000"/>
    <numFmt numFmtId="174" formatCode="&quot;R$&quot;#,##0.00"/>
  </numFmts>
  <fonts count="7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  <charset val="1"/>
    </font>
    <font>
      <b/>
      <sz val="16"/>
      <color theme="1"/>
      <name val="Calibri"/>
      <family val="2"/>
      <scheme val="minor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sz val="10"/>
      <name val="MS Sans Serif"/>
      <family val="2"/>
    </font>
    <font>
      <b/>
      <sz val="14"/>
      <name val="Arial"/>
      <family val="2"/>
    </font>
    <font>
      <b/>
      <sz val="8"/>
      <color indexed="9"/>
      <name val="Arial"/>
      <family val="2"/>
    </font>
    <font>
      <b/>
      <sz val="8"/>
      <color rgb="FFFFFFFF"/>
      <name val="Arial"/>
      <family val="2"/>
    </font>
    <font>
      <b/>
      <sz val="14"/>
      <name val="Courier New"/>
      <family val="3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Arial Black"/>
      <family val="2"/>
    </font>
    <font>
      <sz val="8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Arial1"/>
    </font>
    <font>
      <b/>
      <sz val="12"/>
      <color theme="1"/>
      <name val="Calibri"/>
      <family val="2"/>
      <scheme val="minor"/>
    </font>
    <font>
      <b/>
      <sz val="12"/>
      <name val="Levenim MT"/>
      <charset val="177"/>
    </font>
    <font>
      <b/>
      <sz val="10"/>
      <name val="Levenim MT"/>
      <charset val="177"/>
    </font>
    <font>
      <sz val="11"/>
      <color theme="1"/>
      <name val="Levenim MT"/>
      <charset val="177"/>
    </font>
    <font>
      <b/>
      <sz val="9"/>
      <name val="Levenim MT"/>
      <charset val="177"/>
    </font>
    <font>
      <b/>
      <sz val="11"/>
      <name val="Levenim MT"/>
      <charset val="177"/>
    </font>
    <font>
      <b/>
      <sz val="11"/>
      <color theme="0"/>
      <name val="Arial Narrow"/>
      <family val="2"/>
    </font>
    <font>
      <b/>
      <sz val="14"/>
      <color theme="0"/>
      <name val="Arial Narrow"/>
      <family val="2"/>
    </font>
    <font>
      <b/>
      <sz val="8"/>
      <name val="Levenim MT"/>
      <charset val="177"/>
    </font>
    <font>
      <sz val="8"/>
      <name val="Levenim MT"/>
      <charset val="177"/>
    </font>
    <font>
      <sz val="8"/>
      <name val="Calibri"/>
      <family val="2"/>
      <scheme val="minor"/>
    </font>
    <font>
      <sz val="10"/>
      <name val="Arial"/>
    </font>
    <font>
      <i/>
      <sz val="11"/>
      <color rgb="FF7F7F7F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name val="Calibri"/>
      <family val="2"/>
      <scheme val="minor"/>
    </font>
    <font>
      <b/>
      <i/>
      <sz val="8"/>
      <name val="Arial"/>
      <family val="2"/>
    </font>
    <font>
      <b/>
      <i/>
      <sz val="8"/>
      <color rgb="FFFF000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sz val="10"/>
      <color rgb="FFC00000"/>
      <name val="Arial"/>
      <family val="2"/>
    </font>
    <font>
      <b/>
      <sz val="16"/>
      <color theme="1" tint="0.34998626667073579"/>
      <name val="Arial"/>
      <family val="2"/>
    </font>
    <font>
      <sz val="14"/>
      <color rgb="FFFF0000"/>
      <name val="Calibri"/>
      <family val="2"/>
      <charset val="1"/>
    </font>
    <font>
      <sz val="10"/>
      <color theme="1" tint="0.34998626667073579"/>
      <name val="Arial"/>
      <family val="2"/>
    </font>
    <font>
      <b/>
      <i/>
      <sz val="10"/>
      <color theme="1" tint="0.34998626667073579"/>
      <name val="Arial"/>
      <family val="2"/>
    </font>
    <font>
      <i/>
      <sz val="10"/>
      <color theme="1" tint="0.34998626667073579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theme="0"/>
      <name val="Arial"/>
      <family val="2"/>
    </font>
    <font>
      <b/>
      <sz val="11"/>
      <name val="Arial"/>
      <family val="1"/>
    </font>
    <font>
      <b/>
      <sz val="1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</fonts>
  <fills count="1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6500"/>
      </patternFill>
    </fill>
    <fill>
      <patternFill patternType="solid">
        <fgColor rgb="FFFF65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 tint="0.2499465926084170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medium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hair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 style="hair">
        <color rgb="FF404040"/>
      </left>
      <right style="hair">
        <color rgb="FF404040"/>
      </right>
      <top style="hair">
        <color rgb="FF404040"/>
      </top>
      <bottom style="hair">
        <color rgb="FF404040"/>
      </bottom>
      <diagonal/>
    </border>
    <border>
      <left style="hair">
        <color rgb="FF404040"/>
      </left>
      <right style="medium">
        <color indexed="64"/>
      </right>
      <top style="hair">
        <color rgb="FF404040"/>
      </top>
      <bottom style="hair">
        <color rgb="FF404040"/>
      </bottom>
      <diagonal/>
    </border>
    <border>
      <left style="medium">
        <color indexed="64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medium">
        <color indexed="64"/>
      </left>
      <right style="hair">
        <color theme="1" tint="0.24994659260841701"/>
      </right>
      <top style="hair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medium">
        <color indexed="64"/>
      </bottom>
      <diagonal/>
    </border>
    <border>
      <left style="thin">
        <color theme="1" tint="0.24994659260841701"/>
      </left>
      <right style="medium">
        <color indexed="64"/>
      </right>
      <top style="thin">
        <color theme="1" tint="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rgb="FF000000"/>
      </top>
      <bottom/>
      <diagonal/>
    </border>
  </borders>
  <cellStyleXfs count="42">
    <xf numFmtId="0" fontId="0" fillId="0" borderId="0"/>
    <xf numFmtId="165" fontId="7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165" fontId="5" fillId="0" borderId="0" applyFont="0" applyFill="0" applyBorder="0" applyAlignment="0" applyProtection="0"/>
    <xf numFmtId="0" fontId="14" fillId="0" borderId="0"/>
    <xf numFmtId="166" fontId="14" fillId="0" borderId="0" applyBorder="0" applyProtection="0"/>
    <xf numFmtId="166" fontId="7" fillId="0" borderId="0" applyFill="0" applyBorder="0" applyAlignment="0" applyProtection="0"/>
    <xf numFmtId="9" fontId="6" fillId="0" borderId="0" applyFill="0" applyBorder="0" applyAlignment="0" applyProtection="0"/>
    <xf numFmtId="0" fontId="18" fillId="0" borderId="0"/>
    <xf numFmtId="0" fontId="7" fillId="0" borderId="0"/>
    <xf numFmtId="0" fontId="5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70" fontId="28" fillId="0" borderId="0" applyFont="0" applyBorder="0" applyProtection="0"/>
    <xf numFmtId="171" fontId="28" fillId="0" borderId="0" applyFont="0" applyBorder="0" applyProtection="0"/>
    <xf numFmtId="9" fontId="28" fillId="0" borderId="0" applyFont="0" applyBorder="0" applyProtection="0"/>
    <xf numFmtId="0" fontId="5" fillId="0" borderId="0"/>
    <xf numFmtId="0" fontId="4" fillId="0" borderId="0"/>
    <xf numFmtId="9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2" fillId="0" borderId="0"/>
    <xf numFmtId="9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164" fontId="40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6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5" fontId="11" fillId="8" borderId="1" xfId="1" applyFont="1" applyFill="1" applyBorder="1" applyAlignment="1" applyProtection="1">
      <alignment horizontal="center" vertical="center" wrapText="1"/>
      <protection locked="0"/>
    </xf>
    <xf numFmtId="0" fontId="12" fillId="9" borderId="2" xfId="11" applyFont="1" applyFill="1" applyBorder="1" applyAlignment="1">
      <alignment horizontal="center" vertical="center" wrapText="1"/>
    </xf>
    <xf numFmtId="0" fontId="21" fillId="9" borderId="2" xfId="11" applyFont="1" applyFill="1" applyBorder="1" applyAlignment="1">
      <alignment horizontal="center" vertical="center" wrapText="1"/>
    </xf>
    <xf numFmtId="0" fontId="12" fillId="9" borderId="2" xfId="11" applyFont="1" applyFill="1" applyBorder="1" applyAlignment="1">
      <alignment horizontal="left" vertical="center" wrapText="1"/>
    </xf>
    <xf numFmtId="0" fontId="21" fillId="10" borderId="2" xfId="12" applyFont="1" applyFill="1" applyBorder="1" applyAlignment="1">
      <alignment horizontal="center" vertical="center" wrapText="1"/>
    </xf>
    <xf numFmtId="165" fontId="21" fillId="10" borderId="2" xfId="13" applyFont="1" applyFill="1" applyBorder="1" applyAlignment="1">
      <alignment horizontal="center" vertical="center" wrapText="1"/>
    </xf>
    <xf numFmtId="0" fontId="7" fillId="0" borderId="0" xfId="11"/>
    <xf numFmtId="0" fontId="12" fillId="9" borderId="3" xfId="11" applyFont="1" applyFill="1" applyBorder="1" applyAlignment="1">
      <alignment horizontal="center" vertical="center" wrapText="1"/>
    </xf>
    <xf numFmtId="0" fontId="21" fillId="9" borderId="0" xfId="11" applyFont="1" applyFill="1" applyBorder="1" applyAlignment="1">
      <alignment horizontal="center" vertical="center" wrapText="1"/>
    </xf>
    <xf numFmtId="0" fontId="12" fillId="9" borderId="0" xfId="11" applyFont="1" applyFill="1" applyBorder="1" applyAlignment="1">
      <alignment horizontal="center" vertical="center" wrapText="1"/>
    </xf>
    <xf numFmtId="0" fontId="12" fillId="9" borderId="0" xfId="11" applyFont="1" applyFill="1" applyBorder="1" applyAlignment="1">
      <alignment horizontal="left" vertical="center" wrapText="1"/>
    </xf>
    <xf numFmtId="0" fontId="21" fillId="10" borderId="0" xfId="12" applyFont="1" applyFill="1" applyBorder="1" applyAlignment="1">
      <alignment horizontal="center" vertical="center" wrapText="1"/>
    </xf>
    <xf numFmtId="165" fontId="21" fillId="10" borderId="0" xfId="13" applyFont="1" applyFill="1" applyBorder="1" applyAlignment="1">
      <alignment horizontal="center" vertical="center" wrapText="1"/>
    </xf>
    <xf numFmtId="165" fontId="21" fillId="10" borderId="4" xfId="13" applyFont="1" applyFill="1" applyBorder="1" applyAlignment="1">
      <alignment horizontal="center" vertical="center" wrapText="1"/>
    </xf>
    <xf numFmtId="0" fontId="22" fillId="3" borderId="5" xfId="11" applyFont="1" applyFill="1" applyBorder="1" applyAlignment="1">
      <alignment horizontal="center" vertical="center" wrapText="1"/>
    </xf>
    <xf numFmtId="167" fontId="23" fillId="3" borderId="6" xfId="13" applyNumberFormat="1" applyFont="1" applyFill="1" applyBorder="1" applyAlignment="1">
      <alignment horizontal="center" vertical="center" wrapText="1"/>
    </xf>
    <xf numFmtId="0" fontId="22" fillId="3" borderId="6" xfId="11" applyFont="1" applyFill="1" applyBorder="1" applyAlignment="1">
      <alignment horizontal="center" vertical="center" wrapText="1"/>
    </xf>
    <xf numFmtId="0" fontId="22" fillId="3" borderId="6" xfId="11" applyFont="1" applyFill="1" applyBorder="1" applyAlignment="1">
      <alignment horizontal="left" vertical="center" wrapText="1"/>
    </xf>
    <xf numFmtId="168" fontId="24" fillId="3" borderId="6" xfId="13" applyNumberFormat="1" applyFont="1" applyFill="1" applyBorder="1" applyAlignment="1">
      <alignment horizontal="left" vertical="center" wrapText="1"/>
    </xf>
    <xf numFmtId="0" fontId="25" fillId="3" borderId="6" xfId="12" applyFont="1" applyFill="1" applyBorder="1" applyAlignment="1">
      <alignment horizontal="center" vertical="center" wrapText="1"/>
    </xf>
    <xf numFmtId="165" fontId="25" fillId="3" borderId="6" xfId="13" applyFont="1" applyFill="1" applyBorder="1" applyAlignment="1">
      <alignment horizontal="center" vertical="center" wrapText="1"/>
    </xf>
    <xf numFmtId="165" fontId="25" fillId="3" borderId="6" xfId="1" applyFont="1" applyFill="1" applyBorder="1" applyAlignment="1">
      <alignment horizontal="center" vertical="center" wrapText="1"/>
    </xf>
    <xf numFmtId="165" fontId="25" fillId="3" borderId="7" xfId="13" applyFont="1" applyFill="1" applyBorder="1" applyAlignment="1">
      <alignment horizontal="center" vertical="center" wrapText="1"/>
    </xf>
    <xf numFmtId="165" fontId="26" fillId="0" borderId="0" xfId="11" applyNumberFormat="1" applyFont="1" applyAlignment="1">
      <alignment vertical="center"/>
    </xf>
    <xf numFmtId="0" fontId="27" fillId="0" borderId="0" xfId="11" applyFont="1" applyFill="1" applyBorder="1" applyAlignment="1">
      <alignment horizontal="center" vertical="center"/>
    </xf>
    <xf numFmtId="0" fontId="7" fillId="0" borderId="0" xfId="11" applyFill="1" applyBorder="1" applyAlignment="1">
      <alignment horizontal="left" vertical="top"/>
    </xf>
    <xf numFmtId="43" fontId="27" fillId="0" borderId="0" xfId="11" applyNumberFormat="1" applyFont="1" applyFill="1" applyBorder="1" applyAlignment="1">
      <alignment horizontal="center" vertical="center"/>
    </xf>
    <xf numFmtId="0" fontId="2" fillId="0" borderId="0" xfId="30" applyAlignment="1" applyProtection="1">
      <alignment vertical="center"/>
      <protection locked="0"/>
    </xf>
    <xf numFmtId="0" fontId="31" fillId="0" borderId="0" xfId="30" applyNumberFormat="1" applyFont="1" applyBorder="1" applyAlignment="1" applyProtection="1">
      <alignment vertical="center" wrapText="1"/>
      <protection locked="0"/>
    </xf>
    <xf numFmtId="0" fontId="29" fillId="0" borderId="0" xfId="30" applyFont="1" applyAlignment="1" applyProtection="1">
      <alignment vertical="center"/>
      <protection locked="0"/>
    </xf>
    <xf numFmtId="0" fontId="2" fillId="3" borderId="0" xfId="30" applyFill="1" applyAlignment="1" applyProtection="1">
      <alignment vertical="center"/>
      <protection locked="0"/>
    </xf>
    <xf numFmtId="0" fontId="2" fillId="12" borderId="0" xfId="30" applyFill="1" applyAlignment="1" applyProtection="1">
      <alignment vertical="center"/>
      <protection locked="0"/>
    </xf>
    <xf numFmtId="0" fontId="2" fillId="0" borderId="0" xfId="30" applyAlignment="1" applyProtection="1">
      <alignment horizontal="center"/>
      <protection locked="0"/>
    </xf>
    <xf numFmtId="0" fontId="2" fillId="0" borderId="0" xfId="30" applyAlignment="1" applyProtection="1">
      <alignment wrapText="1"/>
      <protection locked="0"/>
    </xf>
    <xf numFmtId="0" fontId="2" fillId="0" borderId="0" xfId="30" applyProtection="1">
      <protection locked="0"/>
    </xf>
    <xf numFmtId="43" fontId="2" fillId="0" borderId="0" xfId="30" applyNumberFormat="1" applyProtection="1">
      <protection locked="0"/>
    </xf>
    <xf numFmtId="0" fontId="1" fillId="3" borderId="0" xfId="37" applyFill="1"/>
    <xf numFmtId="0" fontId="1" fillId="0" borderId="0" xfId="37"/>
    <xf numFmtId="0" fontId="43" fillId="3" borderId="0" xfId="37" applyFont="1" applyFill="1" applyAlignment="1">
      <alignment horizontal="center" vertical="center"/>
    </xf>
    <xf numFmtId="0" fontId="44" fillId="3" borderId="0" xfId="37" applyFont="1" applyFill="1"/>
    <xf numFmtId="0" fontId="44" fillId="0" borderId="0" xfId="37" applyFont="1"/>
    <xf numFmtId="0" fontId="16" fillId="3" borderId="17" xfId="37" applyFont="1" applyFill="1" applyBorder="1" applyAlignment="1">
      <alignment horizontal="center" vertical="center"/>
    </xf>
    <xf numFmtId="0" fontId="45" fillId="3" borderId="17" xfId="37" applyFont="1" applyFill="1" applyBorder="1" applyAlignment="1">
      <alignment horizontal="right" vertical="center"/>
    </xf>
    <xf numFmtId="165" fontId="6" fillId="3" borderId="0" xfId="38" applyFont="1" applyFill="1" applyAlignment="1">
      <alignment vertical="center"/>
    </xf>
    <xf numFmtId="0" fontId="6" fillId="3" borderId="0" xfId="37" applyFont="1" applyFill="1" applyAlignment="1">
      <alignment vertical="center"/>
    </xf>
    <xf numFmtId="10" fontId="46" fillId="3" borderId="17" xfId="39" applyNumberFormat="1" applyFont="1" applyFill="1" applyBorder="1" applyAlignment="1">
      <alignment horizontal="left" vertical="center"/>
    </xf>
    <xf numFmtId="49" fontId="47" fillId="3" borderId="17" xfId="37" applyNumberFormat="1" applyFont="1" applyFill="1" applyBorder="1" applyAlignment="1">
      <alignment horizontal="center" vertical="center"/>
    </xf>
    <xf numFmtId="0" fontId="9" fillId="3" borderId="17" xfId="37" applyFont="1" applyFill="1" applyBorder="1" applyAlignment="1">
      <alignment vertical="center"/>
    </xf>
    <xf numFmtId="0" fontId="48" fillId="3" borderId="17" xfId="37" applyFont="1" applyFill="1" applyBorder="1" applyAlignment="1">
      <alignment vertical="center"/>
    </xf>
    <xf numFmtId="0" fontId="6" fillId="3" borderId="17" xfId="37" applyFont="1" applyFill="1" applyBorder="1" applyAlignment="1">
      <alignment vertical="center"/>
    </xf>
    <xf numFmtId="0" fontId="49" fillId="3" borderId="0" xfId="37" applyFont="1" applyFill="1" applyAlignment="1">
      <alignment vertical="center"/>
    </xf>
    <xf numFmtId="0" fontId="50" fillId="3" borderId="0" xfId="37" applyFont="1" applyFill="1" applyBorder="1" applyAlignment="1">
      <alignment vertical="center"/>
    </xf>
    <xf numFmtId="0" fontId="16" fillId="0" borderId="19" xfId="37" applyFont="1" applyFill="1" applyBorder="1" applyAlignment="1">
      <alignment horizontal="center" vertical="center"/>
    </xf>
    <xf numFmtId="0" fontId="16" fillId="0" borderId="20" xfId="37" applyFont="1" applyFill="1" applyBorder="1" applyAlignment="1">
      <alignment horizontal="center" vertical="center" wrapText="1"/>
    </xf>
    <xf numFmtId="0" fontId="50" fillId="3" borderId="0" xfId="37" applyFont="1" applyFill="1" applyAlignment="1">
      <alignment vertical="center"/>
    </xf>
    <xf numFmtId="0" fontId="6" fillId="0" borderId="21" xfId="37" applyFont="1" applyFill="1" applyBorder="1" applyAlignment="1">
      <alignment horizontal="center" vertical="center" wrapText="1"/>
    </xf>
    <xf numFmtId="0" fontId="6" fillId="0" borderId="22" xfId="37" applyFont="1" applyFill="1" applyBorder="1" applyAlignment="1">
      <alignment horizontal="left" vertical="center" wrapText="1"/>
    </xf>
    <xf numFmtId="10" fontId="6" fillId="0" borderId="23" xfId="29" applyNumberFormat="1" applyFont="1" applyFill="1" applyBorder="1" applyAlignment="1">
      <alignment vertical="center" wrapText="1"/>
    </xf>
    <xf numFmtId="0" fontId="6" fillId="0" borderId="24" xfId="37" applyFont="1" applyFill="1" applyBorder="1" applyAlignment="1">
      <alignment horizontal="center" vertical="center" wrapText="1"/>
    </xf>
    <xf numFmtId="0" fontId="6" fillId="0" borderId="25" xfId="37" applyFont="1" applyFill="1" applyBorder="1" applyAlignment="1">
      <alignment horizontal="left" vertical="center" wrapText="1"/>
    </xf>
    <xf numFmtId="10" fontId="6" fillId="0" borderId="26" xfId="29" applyNumberFormat="1" applyFont="1" applyFill="1" applyBorder="1" applyAlignment="1">
      <alignment vertical="center" wrapText="1"/>
    </xf>
    <xf numFmtId="10" fontId="6" fillId="0" borderId="26" xfId="37" applyNumberFormat="1" applyFont="1" applyFill="1" applyBorder="1" applyAlignment="1">
      <alignment vertical="center" wrapText="1"/>
    </xf>
    <xf numFmtId="0" fontId="8" fillId="0" borderId="25" xfId="37" applyFont="1" applyFill="1" applyBorder="1" applyAlignment="1">
      <alignment horizontal="left" vertical="center" wrapText="1"/>
    </xf>
    <xf numFmtId="10" fontId="9" fillId="0" borderId="26" xfId="39" applyNumberFormat="1" applyFont="1" applyFill="1" applyBorder="1" applyAlignment="1">
      <alignment vertical="center" wrapText="1"/>
    </xf>
    <xf numFmtId="0" fontId="8" fillId="0" borderId="13" xfId="37" applyFont="1" applyFill="1" applyBorder="1" applyAlignment="1">
      <alignment horizontal="left" vertical="center" wrapText="1"/>
    </xf>
    <xf numFmtId="10" fontId="6" fillId="0" borderId="14" xfId="37" applyNumberFormat="1" applyFont="1" applyFill="1" applyBorder="1" applyAlignment="1">
      <alignment vertical="center" wrapText="1"/>
    </xf>
    <xf numFmtId="10" fontId="51" fillId="0" borderId="23" xfId="37" applyNumberFormat="1" applyFont="1" applyFill="1" applyBorder="1" applyAlignment="1" applyProtection="1">
      <alignment horizontal="right" vertical="center"/>
    </xf>
    <xf numFmtId="10" fontId="51" fillId="3" borderId="14" xfId="37" applyNumberFormat="1" applyFont="1" applyFill="1" applyBorder="1" applyAlignment="1" applyProtection="1">
      <alignment horizontal="right" vertical="center"/>
    </xf>
    <xf numFmtId="0" fontId="6" fillId="3" borderId="27" xfId="37" applyFont="1" applyFill="1" applyBorder="1" applyAlignment="1">
      <alignment vertical="center"/>
    </xf>
    <xf numFmtId="0" fontId="52" fillId="3" borderId="0" xfId="10" applyFont="1" applyFill="1" applyBorder="1" applyAlignment="1">
      <alignment horizontal="center" vertical="center"/>
    </xf>
    <xf numFmtId="0" fontId="13" fillId="3" borderId="0" xfId="10" applyFont="1" applyFill="1" applyBorder="1" applyAlignment="1">
      <alignment horizontal="left" vertical="center"/>
    </xf>
    <xf numFmtId="10" fontId="52" fillId="3" borderId="0" xfId="10" applyNumberFormat="1" applyFont="1" applyFill="1" applyBorder="1" applyAlignment="1">
      <alignment horizontal="center" vertical="center"/>
    </xf>
    <xf numFmtId="0" fontId="6" fillId="3" borderId="0" xfId="37" applyFont="1" applyFill="1" applyBorder="1" applyAlignment="1">
      <alignment vertical="center"/>
    </xf>
    <xf numFmtId="0" fontId="53" fillId="3" borderId="0" xfId="37" applyFont="1" applyFill="1" applyBorder="1" applyAlignment="1">
      <alignment vertical="center"/>
    </xf>
    <xf numFmtId="0" fontId="42" fillId="3" borderId="0" xfId="37" applyFont="1" applyFill="1" applyBorder="1" applyAlignment="1">
      <alignment vertical="center"/>
    </xf>
    <xf numFmtId="0" fontId="6" fillId="3" borderId="31" xfId="37" applyFont="1" applyFill="1" applyBorder="1" applyAlignment="1">
      <alignment vertical="center"/>
    </xf>
    <xf numFmtId="0" fontId="53" fillId="3" borderId="31" xfId="37" applyFont="1" applyFill="1" applyBorder="1" applyAlignment="1">
      <alignment vertical="center"/>
    </xf>
    <xf numFmtId="0" fontId="42" fillId="3" borderId="31" xfId="37" applyFont="1" applyFill="1" applyBorder="1" applyAlignment="1">
      <alignment vertical="center"/>
    </xf>
    <xf numFmtId="0" fontId="55" fillId="13" borderId="0" xfId="37" applyFont="1" applyFill="1" applyBorder="1" applyAlignment="1">
      <alignment vertical="center" wrapText="1"/>
    </xf>
    <xf numFmtId="49" fontId="9" fillId="3" borderId="39" xfId="37" applyNumberFormat="1" applyFont="1" applyFill="1" applyBorder="1" applyAlignment="1">
      <alignment horizontal="center" vertical="center"/>
    </xf>
    <xf numFmtId="0" fontId="56" fillId="3" borderId="17" xfId="37" applyFont="1" applyFill="1" applyBorder="1" applyAlignment="1">
      <alignment vertical="center"/>
    </xf>
    <xf numFmtId="0" fontId="6" fillId="3" borderId="40" xfId="37" applyFont="1" applyFill="1" applyBorder="1" applyAlignment="1">
      <alignment vertical="center"/>
    </xf>
    <xf numFmtId="49" fontId="57" fillId="3" borderId="35" xfId="37" applyNumberFormat="1" applyFont="1" applyFill="1" applyBorder="1" applyAlignment="1">
      <alignment horizontal="center" vertical="center"/>
    </xf>
    <xf numFmtId="0" fontId="57" fillId="3" borderId="0" xfId="37" applyFont="1" applyFill="1" applyBorder="1" applyAlignment="1">
      <alignment vertical="center"/>
    </xf>
    <xf numFmtId="0" fontId="58" fillId="3" borderId="0" xfId="37" applyFont="1" applyFill="1" applyBorder="1" applyAlignment="1">
      <alignment vertical="center"/>
    </xf>
    <xf numFmtId="0" fontId="56" fillId="3" borderId="36" xfId="37" applyFont="1" applyFill="1" applyBorder="1" applyAlignment="1">
      <alignment vertical="center"/>
    </xf>
    <xf numFmtId="0" fontId="50" fillId="11" borderId="41" xfId="40" applyFont="1" applyFill="1" applyBorder="1" applyAlignment="1">
      <alignment horizontal="left" vertical="center"/>
    </xf>
    <xf numFmtId="0" fontId="59" fillId="11" borderId="42" xfId="40" applyFont="1" applyFill="1" applyBorder="1" applyAlignment="1">
      <alignment vertical="center"/>
    </xf>
    <xf numFmtId="165" fontId="60" fillId="11" borderId="42" xfId="40" applyNumberFormat="1" applyFont="1" applyFill="1" applyBorder="1" applyAlignment="1">
      <alignment horizontal="center" vertical="center" wrapText="1"/>
    </xf>
    <xf numFmtId="165" fontId="60" fillId="11" borderId="43" xfId="40" applyNumberFormat="1" applyFont="1" applyFill="1" applyBorder="1" applyAlignment="1">
      <alignment horizontal="center" vertical="center" wrapText="1"/>
    </xf>
    <xf numFmtId="0" fontId="61" fillId="0" borderId="44" xfId="40" applyFont="1" applyBorder="1" applyAlignment="1">
      <alignment horizontal="center" vertical="center"/>
    </xf>
    <xf numFmtId="0" fontId="62" fillId="0" borderId="45" xfId="36" applyFont="1" applyBorder="1" applyAlignment="1" applyProtection="1">
      <alignment vertical="center"/>
    </xf>
    <xf numFmtId="10" fontId="62" fillId="3" borderId="45" xfId="36" applyNumberFormat="1" applyFont="1" applyFill="1" applyBorder="1" applyAlignment="1" applyProtection="1">
      <alignment horizontal="center" vertical="center"/>
    </xf>
    <xf numFmtId="10" fontId="62" fillId="3" borderId="46" xfId="36" applyNumberFormat="1" applyFont="1" applyFill="1" applyBorder="1" applyAlignment="1" applyProtection="1">
      <alignment horizontal="center" vertical="center"/>
    </xf>
    <xf numFmtId="0" fontId="61" fillId="0" borderId="47" xfId="40" applyFont="1" applyBorder="1" applyAlignment="1">
      <alignment horizontal="center" vertical="center"/>
    </xf>
    <xf numFmtId="0" fontId="61" fillId="0" borderId="48" xfId="40" applyFont="1" applyBorder="1" applyAlignment="1">
      <alignment horizontal="center" vertical="center"/>
    </xf>
    <xf numFmtId="0" fontId="13" fillId="5" borderId="41" xfId="40" applyFont="1" applyFill="1" applyBorder="1" applyAlignment="1">
      <alignment horizontal="center" vertical="center"/>
    </xf>
    <xf numFmtId="0" fontId="6" fillId="5" borderId="42" xfId="40" applyFont="1" applyFill="1" applyBorder="1" applyAlignment="1">
      <alignment vertical="center"/>
    </xf>
    <xf numFmtId="10" fontId="9" fillId="5" borderId="42" xfId="31" applyNumberFormat="1" applyFont="1" applyFill="1" applyBorder="1" applyAlignment="1">
      <alignment horizontal="center" vertical="center"/>
    </xf>
    <xf numFmtId="10" fontId="9" fillId="5" borderId="43" xfId="31" applyNumberFormat="1" applyFont="1" applyFill="1" applyBorder="1" applyAlignment="1">
      <alignment horizontal="center" vertical="center"/>
    </xf>
    <xf numFmtId="0" fontId="63" fillId="0" borderId="45" xfId="36" applyFont="1" applyBorder="1" applyAlignment="1" applyProtection="1">
      <alignment vertical="center"/>
    </xf>
    <xf numFmtId="0" fontId="63" fillId="0" borderId="45" xfId="36" applyFont="1" applyBorder="1" applyAlignment="1" applyProtection="1">
      <alignment vertical="center" wrapText="1"/>
    </xf>
    <xf numFmtId="10" fontId="9" fillId="5" borderId="49" xfId="31" applyNumberFormat="1" applyFont="1" applyFill="1" applyBorder="1" applyAlignment="1">
      <alignment horizontal="center" vertical="center"/>
    </xf>
    <xf numFmtId="165" fontId="50" fillId="11" borderId="42" xfId="40" applyNumberFormat="1" applyFont="1" applyFill="1" applyBorder="1" applyAlignment="1">
      <alignment horizontal="center" vertical="center" wrapText="1"/>
    </xf>
    <xf numFmtId="165" fontId="50" fillId="11" borderId="43" xfId="40" applyNumberFormat="1" applyFont="1" applyFill="1" applyBorder="1" applyAlignment="1">
      <alignment horizontal="center" vertical="center" wrapText="1"/>
    </xf>
    <xf numFmtId="10" fontId="64" fillId="11" borderId="51" xfId="41" applyNumberFormat="1" applyFont="1" applyFill="1" applyBorder="1" applyAlignment="1">
      <alignment horizontal="center" vertical="center"/>
    </xf>
    <xf numFmtId="10" fontId="64" fillId="11" borderId="52" xfId="41" applyNumberFormat="1" applyFont="1" applyFill="1" applyBorder="1" applyAlignment="1">
      <alignment horizontal="center" vertical="center"/>
    </xf>
    <xf numFmtId="0" fontId="6" fillId="0" borderId="53" xfId="37" applyFont="1" applyFill="1" applyBorder="1" applyAlignment="1">
      <alignment horizontal="left" vertical="center" wrapText="1"/>
    </xf>
    <xf numFmtId="0" fontId="6" fillId="0" borderId="54" xfId="37" applyFont="1" applyFill="1" applyBorder="1" applyAlignment="1">
      <alignment horizontal="left" vertical="center" wrapText="1"/>
    </xf>
    <xf numFmtId="0" fontId="8" fillId="0" borderId="54" xfId="37" applyFont="1" applyFill="1" applyBorder="1" applyAlignment="1">
      <alignment horizontal="left" vertical="center" wrapText="1"/>
    </xf>
    <xf numFmtId="0" fontId="8" fillId="0" borderId="55" xfId="37" applyFont="1" applyFill="1" applyBorder="1" applyAlignment="1">
      <alignment horizontal="left" vertical="center" wrapText="1"/>
    </xf>
    <xf numFmtId="0" fontId="10" fillId="0" borderId="53" xfId="10" applyFont="1" applyFill="1" applyBorder="1" applyAlignment="1">
      <alignment horizontal="center" vertical="center"/>
    </xf>
    <xf numFmtId="0" fontId="10" fillId="3" borderId="55" xfId="10" applyFont="1" applyFill="1" applyBorder="1" applyAlignment="1">
      <alignment horizontal="center" vertical="center"/>
    </xf>
    <xf numFmtId="169" fontId="33" fillId="0" borderId="56" xfId="30" applyNumberFormat="1" applyFont="1" applyBorder="1" applyAlignment="1" applyProtection="1">
      <alignment horizontal="center" vertical="center" wrapText="1"/>
      <protection locked="0"/>
    </xf>
    <xf numFmtId="165" fontId="31" fillId="0" borderId="17" xfId="30" applyNumberFormat="1" applyFont="1" applyBorder="1" applyAlignment="1" applyProtection="1">
      <alignment vertical="center" wrapText="1"/>
      <protection locked="0"/>
    </xf>
    <xf numFmtId="0" fontId="65" fillId="14" borderId="0" xfId="0" applyFont="1" applyFill="1" applyAlignment="1">
      <alignment horizontal="left" vertical="top" wrapText="1"/>
    </xf>
    <xf numFmtId="0" fontId="66" fillId="14" borderId="0" xfId="0" applyFont="1" applyFill="1" applyAlignment="1">
      <alignment horizontal="left" vertical="top" wrapText="1"/>
    </xf>
    <xf numFmtId="0" fontId="0" fillId="0" borderId="0" xfId="0"/>
    <xf numFmtId="0" fontId="65" fillId="14" borderId="57" xfId="0" applyFont="1" applyFill="1" applyBorder="1" applyAlignment="1">
      <alignment horizontal="left" vertical="top" wrapText="1"/>
    </xf>
    <xf numFmtId="0" fontId="65" fillId="14" borderId="57" xfId="0" applyFont="1" applyFill="1" applyBorder="1" applyAlignment="1">
      <alignment horizontal="center" vertical="top" wrapText="1"/>
    </xf>
    <xf numFmtId="0" fontId="65" fillId="14" borderId="57" xfId="0" applyFont="1" applyFill="1" applyBorder="1" applyAlignment="1">
      <alignment horizontal="right" vertical="top" wrapText="1"/>
    </xf>
    <xf numFmtId="0" fontId="67" fillId="15" borderId="57" xfId="0" applyFont="1" applyFill="1" applyBorder="1" applyAlignment="1">
      <alignment horizontal="left" vertical="top" wrapText="1"/>
    </xf>
    <xf numFmtId="0" fontId="67" fillId="15" borderId="57" xfId="0" applyFont="1" applyFill="1" applyBorder="1" applyAlignment="1">
      <alignment horizontal="right" vertical="top" wrapText="1"/>
    </xf>
    <xf numFmtId="4" fontId="67" fillId="15" borderId="57" xfId="0" applyNumberFormat="1" applyFont="1" applyFill="1" applyBorder="1" applyAlignment="1">
      <alignment horizontal="right" vertical="top" wrapText="1"/>
    </xf>
    <xf numFmtId="172" fontId="67" fillId="15" borderId="57" xfId="0" applyNumberFormat="1" applyFont="1" applyFill="1" applyBorder="1" applyAlignment="1">
      <alignment horizontal="right" vertical="top" wrapText="1"/>
    </xf>
    <xf numFmtId="0" fontId="68" fillId="16" borderId="57" xfId="0" applyFont="1" applyFill="1" applyBorder="1" applyAlignment="1">
      <alignment horizontal="left" vertical="top" wrapText="1"/>
    </xf>
    <xf numFmtId="0" fontId="68" fillId="16" borderId="57" xfId="0" applyFont="1" applyFill="1" applyBorder="1" applyAlignment="1">
      <alignment horizontal="right" vertical="top" wrapText="1"/>
    </xf>
    <xf numFmtId="0" fontId="68" fillId="16" borderId="57" xfId="0" applyFont="1" applyFill="1" applyBorder="1" applyAlignment="1">
      <alignment horizontal="center" vertical="top" wrapText="1"/>
    </xf>
    <xf numFmtId="4" fontId="68" fillId="16" borderId="57" xfId="0" applyNumberFormat="1" applyFont="1" applyFill="1" applyBorder="1" applyAlignment="1">
      <alignment horizontal="right" vertical="top" wrapText="1"/>
    </xf>
    <xf numFmtId="172" fontId="68" fillId="16" borderId="57" xfId="0" applyNumberFormat="1" applyFont="1" applyFill="1" applyBorder="1" applyAlignment="1">
      <alignment horizontal="right" vertical="top" wrapText="1"/>
    </xf>
    <xf numFmtId="0" fontId="66" fillId="14" borderId="0" xfId="0" applyFont="1" applyFill="1" applyAlignment="1">
      <alignment horizontal="right" vertical="top" wrapText="1"/>
    </xf>
    <xf numFmtId="0" fontId="69" fillId="14" borderId="0" xfId="0" applyFont="1" applyFill="1" applyAlignment="1">
      <alignment horizontal="left" vertical="top" wrapText="1"/>
    </xf>
    <xf numFmtId="0" fontId="66" fillId="14" borderId="0" xfId="0" applyFont="1" applyFill="1" applyAlignment="1">
      <alignment horizontal="center" vertical="top" wrapText="1"/>
    </xf>
    <xf numFmtId="0" fontId="69" fillId="14" borderId="0" xfId="0" applyFont="1" applyFill="1" applyAlignment="1">
      <alignment horizontal="center" vertical="top" wrapText="1"/>
    </xf>
    <xf numFmtId="0" fontId="30" fillId="7" borderId="58" xfId="30" applyFont="1" applyFill="1" applyBorder="1" applyAlignment="1" applyProtection="1">
      <alignment horizontal="center" vertical="center"/>
    </xf>
    <xf numFmtId="10" fontId="37" fillId="0" borderId="59" xfId="33" applyNumberFormat="1" applyFont="1" applyBorder="1" applyAlignment="1" applyProtection="1">
      <alignment horizontal="center" vertical="center"/>
    </xf>
    <xf numFmtId="164" fontId="37" fillId="7" borderId="60" xfId="35" quotePrefix="1" applyFont="1" applyFill="1" applyBorder="1" applyAlignment="1" applyProtection="1">
      <alignment vertical="center"/>
      <protection locked="0"/>
    </xf>
    <xf numFmtId="10" fontId="37" fillId="0" borderId="11" xfId="33" applyNumberFormat="1" applyFont="1" applyBorder="1" applyAlignment="1" applyProtection="1">
      <alignment horizontal="center" vertical="center"/>
    </xf>
    <xf numFmtId="10" fontId="38" fillId="3" borderId="11" xfId="31" quotePrefix="1" applyNumberFormat="1" applyFont="1" applyFill="1" applyBorder="1" applyAlignment="1" applyProtection="1">
      <alignment horizontal="center" vertical="center"/>
      <protection locked="0"/>
    </xf>
    <xf numFmtId="39" fontId="39" fillId="0" borderId="11" xfId="34" applyNumberFormat="1" applyFont="1" applyFill="1" applyBorder="1" applyProtection="1"/>
    <xf numFmtId="39" fontId="39" fillId="0" borderId="26" xfId="34" applyNumberFormat="1" applyFont="1" applyFill="1" applyBorder="1" applyProtection="1"/>
    <xf numFmtId="10" fontId="37" fillId="7" borderId="12" xfId="32" quotePrefix="1" applyNumberFormat="1" applyFont="1" applyFill="1" applyBorder="1" applyAlignment="1" applyProtection="1">
      <alignment vertical="center"/>
      <protection locked="0"/>
    </xf>
    <xf numFmtId="164" fontId="37" fillId="7" borderId="14" xfId="35" quotePrefix="1" applyFont="1" applyFill="1" applyBorder="1" applyAlignment="1" applyProtection="1">
      <alignment vertical="center"/>
      <protection locked="0"/>
    </xf>
    <xf numFmtId="0" fontId="33" fillId="7" borderId="21" xfId="30" applyFont="1" applyFill="1" applyBorder="1" applyAlignment="1" applyProtection="1">
      <alignment horizontal="center" vertical="center" wrapText="1"/>
    </xf>
    <xf numFmtId="0" fontId="34" fillId="7" borderId="23" xfId="30" applyFont="1" applyFill="1" applyBorder="1" applyAlignment="1" applyProtection="1">
      <alignment horizontal="center" vertical="center" wrapText="1"/>
    </xf>
    <xf numFmtId="10" fontId="37" fillId="7" borderId="14" xfId="30" applyNumberFormat="1" applyFont="1" applyFill="1" applyBorder="1" applyAlignment="1" applyProtection="1">
      <alignment horizontal="center" vertical="center" wrapText="1"/>
      <protection locked="0"/>
    </xf>
    <xf numFmtId="10" fontId="31" fillId="7" borderId="23" xfId="31" quotePrefix="1" applyNumberFormat="1" applyFont="1" applyFill="1" applyBorder="1" applyAlignment="1" applyProtection="1">
      <alignment horizontal="center" vertical="center"/>
    </xf>
    <xf numFmtId="0" fontId="37" fillId="7" borderId="12" xfId="30" applyFont="1" applyFill="1" applyBorder="1" applyAlignment="1" applyProtection="1">
      <alignment horizontal="center" vertical="center"/>
      <protection locked="0"/>
    </xf>
    <xf numFmtId="0" fontId="34" fillId="7" borderId="14" xfId="30" applyFont="1" applyFill="1" applyBorder="1" applyAlignment="1" applyProtection="1">
      <alignment horizontal="left" vertical="center" wrapText="1"/>
    </xf>
    <xf numFmtId="164" fontId="2" fillId="0" borderId="0" xfId="30" applyNumberFormat="1" applyProtection="1">
      <protection locked="0"/>
    </xf>
    <xf numFmtId="164" fontId="37" fillId="7" borderId="12" xfId="35" applyFont="1" applyFill="1" applyBorder="1" applyAlignment="1" applyProtection="1">
      <alignment horizontal="center" vertical="center" wrapText="1"/>
      <protection locked="0"/>
    </xf>
    <xf numFmtId="164" fontId="37" fillId="0" borderId="26" xfId="35" applyFont="1" applyBorder="1" applyAlignment="1" applyProtection="1">
      <alignment horizontal="center" vertical="center"/>
    </xf>
    <xf numFmtId="164" fontId="38" fillId="3" borderId="26" xfId="35" quotePrefix="1" applyFont="1" applyFill="1" applyBorder="1" applyAlignment="1" applyProtection="1">
      <alignment horizontal="center" vertical="center"/>
    </xf>
    <xf numFmtId="164" fontId="39" fillId="0" borderId="26" xfId="35" applyFont="1" applyFill="1" applyBorder="1" applyProtection="1"/>
    <xf numFmtId="10" fontId="37" fillId="0" borderId="62" xfId="33" applyNumberFormat="1" applyFont="1" applyBorder="1" applyAlignment="1" applyProtection="1">
      <alignment horizontal="center" vertical="center"/>
    </xf>
    <xf numFmtId="164" fontId="37" fillId="0" borderId="61" xfId="35" applyFont="1" applyBorder="1" applyAlignment="1" applyProtection="1">
      <alignment horizontal="center" vertical="center"/>
    </xf>
    <xf numFmtId="10" fontId="37" fillId="0" borderId="63" xfId="33" applyNumberFormat="1" applyFont="1" applyBorder="1" applyAlignment="1" applyProtection="1">
      <alignment horizontal="center" vertical="center"/>
    </xf>
    <xf numFmtId="10" fontId="31" fillId="7" borderId="21" xfId="31" quotePrefix="1" applyNumberFormat="1" applyFont="1" applyFill="1" applyBorder="1" applyAlignment="1" applyProtection="1">
      <alignment horizontal="center" vertical="center"/>
    </xf>
    <xf numFmtId="9" fontId="35" fillId="2" borderId="12" xfId="31" applyFont="1" applyFill="1" applyBorder="1" applyAlignment="1" applyProtection="1">
      <alignment horizontal="center" vertical="center"/>
      <protection locked="0"/>
    </xf>
    <xf numFmtId="0" fontId="35" fillId="2" borderId="14" xfId="31" applyNumberFormat="1" applyFont="1" applyFill="1" applyBorder="1" applyAlignment="1" applyProtection="1">
      <alignment horizontal="left" vertical="center" wrapText="1"/>
      <protection locked="0"/>
    </xf>
    <xf numFmtId="165" fontId="35" fillId="2" borderId="12" xfId="32" quotePrefix="1" applyFont="1" applyFill="1" applyBorder="1" applyAlignment="1" applyProtection="1">
      <alignment vertical="center"/>
      <protection locked="0"/>
    </xf>
    <xf numFmtId="10" fontId="35" fillId="2" borderId="14" xfId="32" quotePrefix="1" applyNumberFormat="1" applyFont="1" applyFill="1" applyBorder="1" applyAlignment="1" applyProtection="1">
      <alignment horizontal="center" vertical="center"/>
      <protection locked="0"/>
    </xf>
    <xf numFmtId="10" fontId="36" fillId="2" borderId="12" xfId="31" applyNumberFormat="1" applyFont="1" applyFill="1" applyBorder="1" applyAlignment="1" applyProtection="1">
      <alignment horizontal="center" vertical="center"/>
    </xf>
    <xf numFmtId="165" fontId="35" fillId="2" borderId="14" xfId="32" applyFont="1" applyFill="1" applyBorder="1" applyAlignment="1" applyProtection="1">
      <alignment horizontal="center" vertical="center"/>
    </xf>
    <xf numFmtId="10" fontId="35" fillId="2" borderId="60" xfId="31" applyNumberFormat="1" applyFont="1" applyFill="1" applyBorder="1" applyAlignment="1" applyProtection="1">
      <alignment horizontal="center" vertical="center"/>
    </xf>
    <xf numFmtId="165" fontId="31" fillId="0" borderId="39" xfId="30" applyNumberFormat="1" applyFont="1" applyBorder="1" applyAlignment="1" applyProtection="1">
      <alignment vertical="center" wrapText="1"/>
      <protection locked="0"/>
    </xf>
    <xf numFmtId="0" fontId="33" fillId="0" borderId="25" xfId="30" applyFont="1" applyBorder="1" applyAlignment="1" applyProtection="1">
      <alignment horizontal="center" vertical="center" wrapText="1"/>
      <protection locked="0"/>
    </xf>
    <xf numFmtId="0" fontId="34" fillId="0" borderId="12" xfId="30" applyFont="1" applyBorder="1" applyAlignment="1" applyProtection="1">
      <alignment vertical="center"/>
      <protection locked="0"/>
    </xf>
    <xf numFmtId="0" fontId="31" fillId="0" borderId="13" xfId="30" applyFont="1" applyBorder="1" applyAlignment="1" applyProtection="1">
      <alignment vertical="center" wrapText="1"/>
    </xf>
    <xf numFmtId="0" fontId="33" fillId="0" borderId="13" xfId="30" applyFont="1" applyBorder="1" applyAlignment="1" applyProtection="1">
      <alignment horizontal="left" vertical="center" wrapText="1"/>
    </xf>
    <xf numFmtId="169" fontId="33" fillId="0" borderId="13" xfId="30" applyNumberFormat="1" applyFont="1" applyBorder="1" applyAlignment="1" applyProtection="1">
      <alignment horizontal="center" vertical="center" wrapText="1"/>
      <protection locked="0"/>
    </xf>
    <xf numFmtId="0" fontId="32" fillId="0" borderId="14" xfId="30" applyFont="1" applyBorder="1" applyAlignment="1" applyProtection="1">
      <alignment vertical="center"/>
      <protection locked="0"/>
    </xf>
    <xf numFmtId="173" fontId="68" fillId="16" borderId="57" xfId="0" applyNumberFormat="1" applyFont="1" applyFill="1" applyBorder="1" applyAlignment="1">
      <alignment horizontal="right" vertical="top" wrapText="1"/>
    </xf>
    <xf numFmtId="0" fontId="69" fillId="17" borderId="57" xfId="0" applyFont="1" applyFill="1" applyBorder="1" applyAlignment="1">
      <alignment horizontal="left" vertical="top" wrapText="1"/>
    </xf>
    <xf numFmtId="0" fontId="69" fillId="17" borderId="57" xfId="0" applyFont="1" applyFill="1" applyBorder="1" applyAlignment="1">
      <alignment horizontal="right" vertical="top" wrapText="1"/>
    </xf>
    <xf numFmtId="0" fontId="69" fillId="17" borderId="57" xfId="0" applyFont="1" applyFill="1" applyBorder="1" applyAlignment="1">
      <alignment horizontal="center" vertical="top" wrapText="1"/>
    </xf>
    <xf numFmtId="173" fontId="69" fillId="17" borderId="57" xfId="0" applyNumberFormat="1" applyFont="1" applyFill="1" applyBorder="1" applyAlignment="1">
      <alignment horizontal="right" vertical="top" wrapText="1"/>
    </xf>
    <xf numFmtId="4" fontId="69" fillId="17" borderId="57" xfId="0" applyNumberFormat="1" applyFont="1" applyFill="1" applyBorder="1" applyAlignment="1">
      <alignment horizontal="right" vertical="top" wrapText="1"/>
    </xf>
    <xf numFmtId="0" fontId="69" fillId="18" borderId="57" xfId="0" applyFont="1" applyFill="1" applyBorder="1" applyAlignment="1">
      <alignment horizontal="left" vertical="top" wrapText="1"/>
    </xf>
    <xf numFmtId="0" fontId="69" fillId="18" borderId="57" xfId="0" applyFont="1" applyFill="1" applyBorder="1" applyAlignment="1">
      <alignment horizontal="right" vertical="top" wrapText="1"/>
    </xf>
    <xf numFmtId="0" fontId="69" fillId="18" borderId="57" xfId="0" applyFont="1" applyFill="1" applyBorder="1" applyAlignment="1">
      <alignment horizontal="center" vertical="top" wrapText="1"/>
    </xf>
    <xf numFmtId="173" fontId="69" fillId="18" borderId="57" xfId="0" applyNumberFormat="1" applyFont="1" applyFill="1" applyBorder="1" applyAlignment="1">
      <alignment horizontal="right" vertical="top" wrapText="1"/>
    </xf>
    <xf numFmtId="4" fontId="69" fillId="18" borderId="57" xfId="0" applyNumberFormat="1" applyFont="1" applyFill="1" applyBorder="1" applyAlignment="1">
      <alignment horizontal="right" vertical="top" wrapText="1"/>
    </xf>
    <xf numFmtId="0" fontId="69" fillId="14" borderId="0" xfId="0" applyFont="1" applyFill="1" applyAlignment="1">
      <alignment horizontal="right" vertical="top" wrapText="1"/>
    </xf>
    <xf numFmtId="4" fontId="69" fillId="14" borderId="0" xfId="0" applyNumberFormat="1" applyFont="1" applyFill="1" applyAlignment="1">
      <alignment horizontal="right" vertical="top" wrapText="1"/>
    </xf>
    <xf numFmtId="0" fontId="68" fillId="16" borderId="65" xfId="0" applyFont="1" applyFill="1" applyBorder="1" applyAlignment="1">
      <alignment horizontal="left" vertical="top" wrapText="1"/>
    </xf>
    <xf numFmtId="164" fontId="66" fillId="14" borderId="0" xfId="35" applyFont="1" applyFill="1" applyAlignment="1">
      <alignment horizontal="right" vertical="top" wrapText="1"/>
    </xf>
    <xf numFmtId="0" fontId="66" fillId="14" borderId="0" xfId="0" applyFont="1" applyFill="1" applyAlignment="1">
      <alignment horizontal="right" vertical="top" wrapText="1"/>
    </xf>
    <xf numFmtId="0" fontId="66" fillId="14" borderId="0" xfId="0" applyFont="1" applyFill="1" applyAlignment="1">
      <alignment horizontal="left" vertical="top" wrapText="1"/>
    </xf>
    <xf numFmtId="174" fontId="66" fillId="14" borderId="0" xfId="35" applyNumberFormat="1" applyFont="1" applyFill="1" applyAlignment="1">
      <alignment horizontal="right" vertical="top" wrapText="1"/>
    </xf>
    <xf numFmtId="0" fontId="69" fillId="14" borderId="0" xfId="0" applyFont="1" applyFill="1" applyAlignment="1">
      <alignment horizontal="center" vertical="top" wrapText="1"/>
    </xf>
    <xf numFmtId="0" fontId="0" fillId="0" borderId="0" xfId="0"/>
    <xf numFmtId="0" fontId="65" fillId="14" borderId="0" xfId="0" applyFont="1" applyFill="1" applyAlignment="1">
      <alignment horizontal="center" wrapText="1"/>
    </xf>
    <xf numFmtId="0" fontId="65" fillId="14" borderId="57" xfId="0" applyFont="1" applyFill="1" applyBorder="1" applyAlignment="1">
      <alignment horizontal="left" vertical="top" wrapText="1"/>
    </xf>
    <xf numFmtId="0" fontId="65" fillId="14" borderId="57" xfId="0" applyFont="1" applyFill="1" applyBorder="1" applyAlignment="1">
      <alignment horizontal="right" vertical="top" wrapText="1"/>
    </xf>
    <xf numFmtId="0" fontId="65" fillId="14" borderId="57" xfId="0" applyFont="1" applyFill="1" applyBorder="1" applyAlignment="1">
      <alignment horizontal="center" vertical="top" wrapText="1"/>
    </xf>
    <xf numFmtId="0" fontId="65" fillId="14" borderId="0" xfId="0" applyFont="1" applyFill="1" applyAlignment="1">
      <alignment horizontal="left" vertical="top" wrapText="1"/>
    </xf>
    <xf numFmtId="4" fontId="66" fillId="14" borderId="0" xfId="0" applyNumberFormat="1" applyFont="1" applyFill="1" applyAlignment="1">
      <alignment horizontal="right" vertical="top" wrapText="1"/>
    </xf>
    <xf numFmtId="0" fontId="69" fillId="14" borderId="0" xfId="0" applyFont="1" applyFill="1" applyAlignment="1">
      <alignment horizontal="right" vertical="top" wrapText="1"/>
    </xf>
    <xf numFmtId="0" fontId="69" fillId="18" borderId="57" xfId="0" applyFont="1" applyFill="1" applyBorder="1" applyAlignment="1">
      <alignment horizontal="left" vertical="top" wrapText="1"/>
    </xf>
    <xf numFmtId="0" fontId="69" fillId="17" borderId="57" xfId="0" applyFont="1" applyFill="1" applyBorder="1" applyAlignment="1">
      <alignment horizontal="left" vertical="top" wrapText="1"/>
    </xf>
    <xf numFmtId="0" fontId="68" fillId="16" borderId="57" xfId="0" applyFont="1" applyFill="1" applyBorder="1" applyAlignment="1">
      <alignment horizontal="left" vertical="top" wrapText="1"/>
    </xf>
    <xf numFmtId="0" fontId="34" fillId="3" borderId="11" xfId="30" applyNumberFormat="1" applyFont="1" applyFill="1" applyBorder="1" applyAlignment="1" applyProtection="1">
      <alignment horizontal="center" vertical="center"/>
      <protection locked="0"/>
    </xf>
    <xf numFmtId="0" fontId="34" fillId="3" borderId="11" xfId="30" applyFont="1" applyFill="1" applyBorder="1" applyAlignment="1" applyProtection="1">
      <alignment horizontal="center" vertical="center"/>
      <protection locked="0"/>
    </xf>
    <xf numFmtId="164" fontId="34" fillId="3" borderId="26" xfId="35" applyFont="1" applyFill="1" applyBorder="1" applyAlignment="1" applyProtection="1">
      <alignment horizontal="left" vertical="center" wrapText="1"/>
      <protection locked="0"/>
    </xf>
    <xf numFmtId="164" fontId="34" fillId="3" borderId="11" xfId="35" applyFont="1" applyFill="1" applyBorder="1" applyAlignment="1" applyProtection="1">
      <alignment horizontal="left" vertical="center" wrapText="1"/>
      <protection locked="0"/>
    </xf>
    <xf numFmtId="10" fontId="34" fillId="3" borderId="26" xfId="32" applyNumberFormat="1" applyFont="1" applyFill="1" applyBorder="1" applyAlignment="1" applyProtection="1">
      <alignment horizontal="center" vertical="center"/>
    </xf>
    <xf numFmtId="164" fontId="37" fillId="3" borderId="59" xfId="35" applyFont="1" applyFill="1" applyBorder="1" applyAlignment="1" applyProtection="1">
      <alignment horizontal="center" vertical="center"/>
      <protection locked="0"/>
    </xf>
    <xf numFmtId="0" fontId="34" fillId="3" borderId="62" xfId="30" applyNumberFormat="1" applyFont="1" applyFill="1" applyBorder="1" applyAlignment="1" applyProtection="1">
      <alignment horizontal="center" vertical="center"/>
      <protection locked="0"/>
    </xf>
    <xf numFmtId="164" fontId="34" fillId="3" borderId="61" xfId="35" applyFont="1" applyFill="1" applyBorder="1" applyAlignment="1" applyProtection="1">
      <alignment horizontal="left" vertical="center" wrapText="1"/>
      <protection locked="0"/>
    </xf>
    <xf numFmtId="164" fontId="34" fillId="3" borderId="62" xfId="35" applyFont="1" applyFill="1" applyBorder="1" applyAlignment="1" applyProtection="1">
      <alignment horizontal="left" vertical="center" wrapText="1"/>
      <protection locked="0"/>
    </xf>
    <xf numFmtId="10" fontId="34" fillId="3" borderId="61" xfId="32" applyNumberFormat="1" applyFont="1" applyFill="1" applyBorder="1" applyAlignment="1" applyProtection="1">
      <alignment horizontal="center" vertical="center"/>
    </xf>
    <xf numFmtId="49" fontId="31" fillId="0" borderId="13" xfId="30" applyNumberFormat="1" applyFont="1" applyBorder="1" applyAlignment="1" applyProtection="1">
      <alignment horizontal="left" vertical="center" wrapText="1"/>
      <protection locked="0"/>
    </xf>
    <xf numFmtId="0" fontId="31" fillId="0" borderId="13" xfId="30" applyNumberFormat="1" applyFont="1" applyBorder="1" applyAlignment="1" applyProtection="1">
      <alignment horizontal="left" vertical="center" wrapText="1"/>
      <protection locked="0"/>
    </xf>
    <xf numFmtId="165" fontId="30" fillId="7" borderId="21" xfId="32" applyFont="1" applyFill="1" applyBorder="1" applyAlignment="1" applyProtection="1">
      <alignment horizontal="center" vertical="center"/>
      <protection locked="0"/>
    </xf>
    <xf numFmtId="165" fontId="30" fillId="7" borderId="23" xfId="32" applyFont="1" applyFill="1" applyBorder="1" applyAlignment="1" applyProtection="1">
      <alignment horizontal="center" vertical="center"/>
      <protection locked="0"/>
    </xf>
    <xf numFmtId="165" fontId="30" fillId="0" borderId="8" xfId="30" applyNumberFormat="1" applyFont="1" applyBorder="1" applyAlignment="1" applyProtection="1">
      <alignment horizontal="left" vertical="center"/>
      <protection locked="0"/>
    </xf>
    <xf numFmtId="165" fontId="30" fillId="0" borderId="9" xfId="30" applyNumberFormat="1" applyFont="1" applyBorder="1" applyAlignment="1" applyProtection="1">
      <alignment horizontal="left" vertical="center"/>
      <protection locked="0"/>
    </xf>
    <xf numFmtId="165" fontId="30" fillId="0" borderId="64" xfId="30" applyNumberFormat="1" applyFont="1" applyBorder="1" applyAlignment="1" applyProtection="1">
      <alignment horizontal="left" vertical="center"/>
      <protection locked="0"/>
    </xf>
    <xf numFmtId="49" fontId="31" fillId="0" borderId="22" xfId="30" applyNumberFormat="1" applyFont="1" applyBorder="1" applyAlignment="1" applyProtection="1">
      <alignment horizontal="left" vertical="center" wrapText="1"/>
      <protection locked="0"/>
    </xf>
    <xf numFmtId="49" fontId="31" fillId="0" borderId="25" xfId="30" applyNumberFormat="1" applyFont="1" applyBorder="1" applyAlignment="1" applyProtection="1">
      <alignment horizontal="left" vertical="center" wrapText="1"/>
      <protection locked="0"/>
    </xf>
    <xf numFmtId="165" fontId="31" fillId="0" borderId="53" xfId="30" applyNumberFormat="1" applyFont="1" applyBorder="1" applyAlignment="1" applyProtection="1">
      <alignment horizontal="left" vertical="center"/>
      <protection locked="0"/>
    </xf>
    <xf numFmtId="165" fontId="31" fillId="0" borderId="9" xfId="30" applyNumberFormat="1" applyFont="1" applyBorder="1" applyAlignment="1" applyProtection="1">
      <alignment horizontal="left" vertical="center"/>
      <protection locked="0"/>
    </xf>
    <xf numFmtId="165" fontId="31" fillId="0" borderId="10" xfId="30" applyNumberFormat="1" applyFont="1" applyBorder="1" applyAlignment="1" applyProtection="1">
      <alignment horizontal="left" vertical="center"/>
      <protection locked="0"/>
    </xf>
    <xf numFmtId="165" fontId="31" fillId="0" borderId="54" xfId="30" applyNumberFormat="1" applyFont="1" applyBorder="1" applyAlignment="1" applyProtection="1">
      <alignment horizontal="left" vertical="center" wrapText="1"/>
      <protection locked="0"/>
    </xf>
    <xf numFmtId="165" fontId="31" fillId="0" borderId="17" xfId="30" applyNumberFormat="1" applyFont="1" applyBorder="1" applyAlignment="1" applyProtection="1">
      <alignment horizontal="left" vertical="center" wrapText="1"/>
      <protection locked="0"/>
    </xf>
    <xf numFmtId="165" fontId="31" fillId="0" borderId="40" xfId="30" applyNumberFormat="1" applyFont="1" applyBorder="1" applyAlignment="1" applyProtection="1">
      <alignment horizontal="left" vertical="center" wrapText="1"/>
      <protection locked="0"/>
    </xf>
    <xf numFmtId="0" fontId="19" fillId="4" borderId="0" xfId="0" applyFont="1" applyFill="1" applyAlignment="1">
      <alignment horizontal="left"/>
    </xf>
    <xf numFmtId="0" fontId="15" fillId="6" borderId="0" xfId="0" applyFont="1" applyFill="1" applyAlignment="1">
      <alignment horizontal="left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17" fillId="6" borderId="0" xfId="0" applyFont="1" applyFill="1" applyAlignment="1">
      <alignment horizontal="left"/>
    </xf>
    <xf numFmtId="0" fontId="10" fillId="0" borderId="21" xfId="10" applyFont="1" applyFill="1" applyBorder="1" applyAlignment="1">
      <alignment horizontal="center" vertical="center"/>
    </xf>
    <xf numFmtId="0" fontId="10" fillId="0" borderId="22" xfId="10" applyFont="1" applyFill="1" applyBorder="1" applyAlignment="1">
      <alignment horizontal="center" vertical="center"/>
    </xf>
    <xf numFmtId="0" fontId="10" fillId="3" borderId="12" xfId="10" applyFont="1" applyFill="1" applyBorder="1" applyAlignment="1">
      <alignment horizontal="center" vertical="center"/>
    </xf>
    <xf numFmtId="0" fontId="10" fillId="3" borderId="13" xfId="10" applyFont="1" applyFill="1" applyBorder="1" applyAlignment="1">
      <alignment horizontal="center" vertical="center"/>
    </xf>
    <xf numFmtId="0" fontId="16" fillId="3" borderId="28" xfId="37" applyFont="1" applyFill="1" applyBorder="1" applyAlignment="1">
      <alignment horizontal="center" vertical="center" wrapText="1"/>
    </xf>
    <xf numFmtId="0" fontId="16" fillId="3" borderId="29" xfId="37" applyFont="1" applyFill="1" applyBorder="1" applyAlignment="1">
      <alignment horizontal="center" vertical="center" wrapText="1"/>
    </xf>
    <xf numFmtId="0" fontId="16" fillId="3" borderId="30" xfId="37" applyFont="1" applyFill="1" applyBorder="1" applyAlignment="1">
      <alignment horizontal="center" vertical="center" wrapText="1"/>
    </xf>
    <xf numFmtId="0" fontId="11" fillId="3" borderId="15" xfId="37" applyFont="1" applyFill="1" applyBorder="1" applyAlignment="1">
      <alignment horizontal="center" vertical="center"/>
    </xf>
    <xf numFmtId="0" fontId="11" fillId="3" borderId="0" xfId="37" applyFont="1" applyFill="1" applyBorder="1" applyAlignment="1">
      <alignment horizontal="center" vertical="center"/>
    </xf>
    <xf numFmtId="0" fontId="11" fillId="3" borderId="16" xfId="37" applyFont="1" applyFill="1" applyBorder="1" applyAlignment="1">
      <alignment horizontal="center" vertical="center"/>
    </xf>
    <xf numFmtId="0" fontId="45" fillId="3" borderId="17" xfId="37" applyFont="1" applyFill="1" applyBorder="1" applyAlignment="1">
      <alignment horizontal="center" vertical="center" wrapText="1"/>
    </xf>
    <xf numFmtId="0" fontId="45" fillId="3" borderId="17" xfId="37" applyFont="1" applyFill="1" applyBorder="1" applyAlignment="1">
      <alignment horizontal="center" vertical="center"/>
    </xf>
    <xf numFmtId="0" fontId="10" fillId="0" borderId="15" xfId="37" applyFont="1" applyFill="1" applyBorder="1" applyAlignment="1">
      <alignment horizontal="center" vertical="center" wrapText="1"/>
    </xf>
    <xf numFmtId="0" fontId="10" fillId="0" borderId="0" xfId="37" applyFont="1" applyFill="1" applyBorder="1" applyAlignment="1">
      <alignment horizontal="center" vertical="center" wrapText="1"/>
    </xf>
    <xf numFmtId="0" fontId="10" fillId="0" borderId="18" xfId="37" applyFont="1" applyFill="1" applyBorder="1" applyAlignment="1">
      <alignment horizontal="center" vertical="center" wrapText="1"/>
    </xf>
    <xf numFmtId="0" fontId="6" fillId="0" borderId="24" xfId="37" applyFont="1" applyFill="1" applyBorder="1" applyAlignment="1">
      <alignment horizontal="center" vertical="center" wrapText="1"/>
    </xf>
    <xf numFmtId="0" fontId="6" fillId="0" borderId="12" xfId="37" applyFont="1" applyFill="1" applyBorder="1" applyAlignment="1">
      <alignment horizontal="center" vertical="center" wrapText="1"/>
    </xf>
    <xf numFmtId="0" fontId="54" fillId="3" borderId="32" xfId="37" applyFont="1" applyFill="1" applyBorder="1" applyAlignment="1">
      <alignment horizontal="center" vertical="center"/>
    </xf>
    <xf numFmtId="0" fontId="54" fillId="3" borderId="33" xfId="37" applyFont="1" applyFill="1" applyBorder="1" applyAlignment="1">
      <alignment horizontal="center" vertical="center"/>
    </xf>
    <xf numFmtId="0" fontId="54" fillId="3" borderId="34" xfId="37" applyFont="1" applyFill="1" applyBorder="1" applyAlignment="1">
      <alignment horizontal="center" vertical="center"/>
    </xf>
    <xf numFmtId="0" fontId="54" fillId="3" borderId="35" xfId="37" applyFont="1" applyFill="1" applyBorder="1" applyAlignment="1">
      <alignment horizontal="center" vertical="center"/>
    </xf>
    <xf numFmtId="0" fontId="54" fillId="3" borderId="0" xfId="37" applyFont="1" applyFill="1" applyBorder="1" applyAlignment="1">
      <alignment horizontal="center" vertical="center"/>
    </xf>
    <xf numFmtId="0" fontId="54" fillId="3" borderId="36" xfId="37" applyFont="1" applyFill="1" applyBorder="1" applyAlignment="1">
      <alignment horizontal="center" vertical="center"/>
    </xf>
    <xf numFmtId="0" fontId="54" fillId="3" borderId="37" xfId="37" applyFont="1" applyFill="1" applyBorder="1" applyAlignment="1">
      <alignment horizontal="center" vertical="center"/>
    </xf>
    <xf numFmtId="0" fontId="54" fillId="3" borderId="16" xfId="37" applyFont="1" applyFill="1" applyBorder="1" applyAlignment="1">
      <alignment horizontal="center" vertical="center"/>
    </xf>
    <xf numFmtId="0" fontId="54" fillId="3" borderId="38" xfId="37" applyFont="1" applyFill="1" applyBorder="1" applyAlignment="1">
      <alignment horizontal="center" vertical="center"/>
    </xf>
    <xf numFmtId="0" fontId="64" fillId="11" borderId="35" xfId="40" applyFont="1" applyFill="1" applyBorder="1" applyAlignment="1">
      <alignment horizontal="center" vertical="center"/>
    </xf>
    <xf numFmtId="0" fontId="64" fillId="11" borderId="0" xfId="40" applyFont="1" applyFill="1" applyBorder="1" applyAlignment="1">
      <alignment horizontal="center" vertical="center"/>
    </xf>
    <xf numFmtId="0" fontId="64" fillId="11" borderId="50" xfId="40" applyFont="1" applyFill="1" applyBorder="1" applyAlignment="1">
      <alignment horizontal="center" vertical="center"/>
    </xf>
    <xf numFmtId="0" fontId="64" fillId="11" borderId="31" xfId="40" applyFont="1" applyFill="1" applyBorder="1" applyAlignment="1">
      <alignment horizontal="center" vertical="center"/>
    </xf>
  </cellXfs>
  <cellStyles count="42">
    <cellStyle name="Excel Built-in Comma" xfId="17"/>
    <cellStyle name="Excel Built-in Comma 1" xfId="16"/>
    <cellStyle name="Excel Built-in Percent" xfId="18"/>
    <cellStyle name="Moeda" xfId="35" builtinId="4"/>
    <cellStyle name="Normal" xfId="0" builtinId="0"/>
    <cellStyle name="Normal 11" xfId="11"/>
    <cellStyle name="Normal 2" xfId="4"/>
    <cellStyle name="Normal 2 2" xfId="20"/>
    <cellStyle name="Normal 2 2 2" xfId="30"/>
    <cellStyle name="Normal 2 3 2" xfId="12"/>
    <cellStyle name="Normal 3" xfId="2"/>
    <cellStyle name="Normal 3 2" xfId="3"/>
    <cellStyle name="Normal 3 2 2" xfId="29"/>
    <cellStyle name="Normal 4" xfId="19"/>
    <cellStyle name="Normal 5" xfId="24"/>
    <cellStyle name="Normal 5 2" xfId="26"/>
    <cellStyle name="Normal 5 3" xfId="40"/>
    <cellStyle name="Normal 6" xfId="37"/>
    <cellStyle name="Normal 7" xfId="6"/>
    <cellStyle name="Normal_anexo_v_planilha_bdi_vtcc" xfId="10"/>
    <cellStyle name="Normal_JOHNDEERE_Custo_rev5 2" xfId="34"/>
    <cellStyle name="Porcentagem 2" xfId="9"/>
    <cellStyle name="Porcentagem 2 2" xfId="21"/>
    <cellStyle name="Porcentagem 2 2 2" xfId="31"/>
    <cellStyle name="Porcentagem 3" xfId="14"/>
    <cellStyle name="Porcentagem 3 2" xfId="27"/>
    <cellStyle name="Porcentagem 3 3" xfId="41"/>
    <cellStyle name="Porcentagem 4" xfId="39"/>
    <cellStyle name="Separador de milhares 2" xfId="5"/>
    <cellStyle name="Separador de milhares 2 2" xfId="15"/>
    <cellStyle name="Separador de milhares 2 2 2" xfId="22"/>
    <cellStyle name="Separador de milhares 2 2 2 2" xfId="32"/>
    <cellStyle name="Texto Explicativo" xfId="36" builtinId="53"/>
    <cellStyle name="Vírgula" xfId="1" builtinId="3"/>
    <cellStyle name="Vírgula 2" xfId="8"/>
    <cellStyle name="Vírgula 2 2" xfId="23"/>
    <cellStyle name="Vírgula 2 2 2" xfId="33"/>
    <cellStyle name="Vírgula 2 3" xfId="38"/>
    <cellStyle name="Vírgula 3" xfId="28"/>
    <cellStyle name="Vírgula 3 2" xfId="25"/>
    <cellStyle name="Vírgula 4" xfId="13"/>
    <cellStyle name="Vírgula 5" xfId="7"/>
  </cellStyles>
  <dxfs count="47">
    <dxf>
      <font>
        <b/>
        <i val="0"/>
        <condense val="0"/>
        <extend val="0"/>
        <color indexed="10"/>
      </font>
      <fill>
        <patternFill patternType="solid">
          <fgColor indexed="31"/>
          <bgColor indexed="44"/>
        </patternFill>
      </fill>
    </dxf>
    <dxf>
      <font>
        <b/>
        <i val="0"/>
        <condense val="0"/>
        <extend val="0"/>
        <color indexed="0"/>
      </font>
      <fill>
        <patternFill patternType="solid">
          <fgColor indexed="31"/>
          <bgColor indexed="44"/>
        </patternFill>
      </fill>
    </dxf>
    <dxf>
      <font>
        <b/>
        <i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  <fill>
        <patternFill>
          <bgColor indexed="12"/>
        </patternFill>
      </fill>
    </dxf>
    <dxf>
      <fill>
        <patternFill>
          <bgColor theme="9" tint="-0.2499465926084170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  <fill>
        <patternFill>
          <bgColor indexed="1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  <fill>
        <patternFill>
          <bgColor indexed="1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  <fill>
        <patternFill>
          <bgColor indexed="1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600808</xdr:colOff>
      <xdr:row>2</xdr:row>
      <xdr:rowOff>87924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289538" cy="12895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13</xdr:row>
      <xdr:rowOff>70413</xdr:rowOff>
    </xdr:from>
    <xdr:to>
      <xdr:col>8</xdr:col>
      <xdr:colOff>571500</xdr:colOff>
      <xdr:row>41</xdr:row>
      <xdr:rowOff>66675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3432738"/>
          <a:ext cx="6962776" cy="45301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46382</xdr:colOff>
      <xdr:row>26</xdr:row>
      <xdr:rowOff>85502</xdr:rowOff>
    </xdr:from>
    <xdr:to>
      <xdr:col>3</xdr:col>
      <xdr:colOff>704021</xdr:colOff>
      <xdr:row>33</xdr:row>
      <xdr:rowOff>187598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900-0000D56F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08382" y="5190902"/>
          <a:ext cx="3619914" cy="1435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>
    <pageSetUpPr fitToPage="1"/>
  </sheetPr>
  <dimension ref="A1:N193"/>
  <sheetViews>
    <sheetView tabSelected="1" view="pageBreakPreview" zoomScale="70" zoomScaleNormal="100" zoomScaleSheetLayoutView="70" workbookViewId="0">
      <pane ySplit="9" topLeftCell="A10" activePane="bottomLeft" state="frozen"/>
      <selection activeCell="C33" sqref="C33:C35"/>
      <selection pane="bottomLeft" activeCell="K126" sqref="K126"/>
    </sheetView>
  </sheetViews>
  <sheetFormatPr defaultColWidth="9.109375" defaultRowHeight="13.2"/>
  <cols>
    <col min="1" max="1" width="10.44140625" style="122" bestFit="1" customWidth="1"/>
    <col min="2" max="2" width="10.88671875" style="122" bestFit="1" customWidth="1"/>
    <col min="3" max="3" width="13.33203125" style="122" bestFit="1" customWidth="1"/>
    <col min="4" max="4" width="125" style="122" bestFit="1" customWidth="1"/>
    <col min="5" max="5" width="13.6640625" style="122" bestFit="1" customWidth="1"/>
    <col min="6" max="6" width="10.33203125" style="122" bestFit="1" customWidth="1"/>
    <col min="7" max="7" width="13.6640625" style="122" bestFit="1" customWidth="1"/>
    <col min="8" max="8" width="9" style="122" bestFit="1" customWidth="1"/>
    <col min="9" max="9" width="8" style="122" bestFit="1" customWidth="1"/>
    <col min="10" max="10" width="12" style="122" bestFit="1" customWidth="1"/>
    <col min="11" max="11" width="15.33203125" style="122" customWidth="1"/>
    <col min="12" max="12" width="15.5546875" style="122" customWidth="1"/>
    <col min="13" max="13" width="16.33203125" style="122" customWidth="1"/>
    <col min="14" max="14" width="12.6640625" style="122" bestFit="1" customWidth="1"/>
    <col min="15" max="16384" width="9.109375" style="122"/>
  </cols>
  <sheetData>
    <row r="1" spans="1:14" ht="13.8">
      <c r="A1" s="120"/>
      <c r="B1" s="120"/>
      <c r="C1" s="120"/>
      <c r="D1" s="120" t="s">
        <v>233</v>
      </c>
      <c r="E1" s="201" t="s">
        <v>234</v>
      </c>
      <c r="F1" s="201"/>
      <c r="G1" s="201"/>
      <c r="H1" s="201" t="s">
        <v>235</v>
      </c>
      <c r="I1" s="201"/>
      <c r="J1" s="201"/>
      <c r="K1" s="201" t="s">
        <v>236</v>
      </c>
      <c r="L1" s="201"/>
      <c r="M1" s="201"/>
      <c r="N1" s="201"/>
    </row>
    <row r="2" spans="1:14" ht="80.099999999999994" customHeight="1">
      <c r="A2" s="121"/>
      <c r="B2" s="121"/>
      <c r="C2" s="121"/>
      <c r="D2" s="121" t="s">
        <v>237</v>
      </c>
      <c r="E2" s="193" t="s">
        <v>556</v>
      </c>
      <c r="F2" s="193"/>
      <c r="G2" s="193"/>
      <c r="H2" s="193" t="s">
        <v>238</v>
      </c>
      <c r="I2" s="193"/>
      <c r="J2" s="193"/>
      <c r="K2" s="193" t="s">
        <v>239</v>
      </c>
      <c r="L2" s="193"/>
      <c r="M2" s="193"/>
      <c r="N2" s="193"/>
    </row>
    <row r="3" spans="1:14">
      <c r="A3" s="197" t="s">
        <v>240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</row>
    <row r="4" spans="1:14" ht="15" customHeight="1">
      <c r="A4" s="198" t="s">
        <v>241</v>
      </c>
      <c r="B4" s="199" t="s">
        <v>242</v>
      </c>
      <c r="C4" s="198" t="s">
        <v>243</v>
      </c>
      <c r="D4" s="198" t="s">
        <v>244</v>
      </c>
      <c r="E4" s="200" t="s">
        <v>245</v>
      </c>
      <c r="F4" s="199" t="s">
        <v>246</v>
      </c>
      <c r="G4" s="199" t="s">
        <v>247</v>
      </c>
      <c r="H4" s="200" t="s">
        <v>248</v>
      </c>
      <c r="I4" s="198"/>
      <c r="J4" s="198"/>
      <c r="K4" s="200" t="s">
        <v>249</v>
      </c>
      <c r="L4" s="198"/>
      <c r="M4" s="198"/>
      <c r="N4" s="199" t="s">
        <v>250</v>
      </c>
    </row>
    <row r="5" spans="1:14" ht="15" customHeight="1">
      <c r="A5" s="199"/>
      <c r="B5" s="199"/>
      <c r="C5" s="199"/>
      <c r="D5" s="199"/>
      <c r="E5" s="199"/>
      <c r="F5" s="199"/>
      <c r="G5" s="199"/>
      <c r="H5" s="125" t="s">
        <v>251</v>
      </c>
      <c r="I5" s="125" t="s">
        <v>252</v>
      </c>
      <c r="J5" s="125" t="s">
        <v>249</v>
      </c>
      <c r="K5" s="125" t="s">
        <v>251</v>
      </c>
      <c r="L5" s="125" t="s">
        <v>252</v>
      </c>
      <c r="M5" s="125" t="s">
        <v>249</v>
      </c>
      <c r="N5" s="199"/>
    </row>
    <row r="6" spans="1:14" ht="24" customHeight="1">
      <c r="A6" s="126">
        <v>1</v>
      </c>
      <c r="B6" s="126"/>
      <c r="C6" s="126"/>
      <c r="D6" s="126" t="s">
        <v>253</v>
      </c>
      <c r="E6" s="126"/>
      <c r="F6" s="127"/>
      <c r="G6" s="126"/>
      <c r="H6" s="126"/>
      <c r="I6" s="126"/>
      <c r="J6" s="126"/>
      <c r="K6" s="126"/>
      <c r="L6" s="126"/>
      <c r="M6" s="128"/>
      <c r="N6" s="129"/>
    </row>
    <row r="7" spans="1:14" ht="24" customHeight="1">
      <c r="A7" s="130" t="s">
        <v>254</v>
      </c>
      <c r="B7" s="131" t="s">
        <v>255</v>
      </c>
      <c r="C7" s="130" t="s">
        <v>256</v>
      </c>
      <c r="D7" s="130" t="s">
        <v>257</v>
      </c>
      <c r="E7" s="132" t="s">
        <v>2</v>
      </c>
      <c r="F7" s="131">
        <v>15</v>
      </c>
      <c r="G7" s="133"/>
      <c r="H7" s="133"/>
      <c r="I7" s="133"/>
      <c r="J7" s="133"/>
      <c r="K7" s="133"/>
      <c r="L7" s="133"/>
      <c r="M7" s="133"/>
      <c r="N7" s="134"/>
    </row>
    <row r="8" spans="1:14" ht="36" customHeight="1">
      <c r="A8" s="130" t="s">
        <v>258</v>
      </c>
      <c r="B8" s="131" t="s">
        <v>259</v>
      </c>
      <c r="C8" s="130" t="s">
        <v>256</v>
      </c>
      <c r="D8" s="130" t="s">
        <v>260</v>
      </c>
      <c r="E8" s="132" t="s">
        <v>4</v>
      </c>
      <c r="F8" s="131">
        <v>1.5</v>
      </c>
      <c r="G8" s="133"/>
      <c r="H8" s="133"/>
      <c r="I8" s="133"/>
      <c r="J8" s="133"/>
      <c r="K8" s="133"/>
      <c r="L8" s="133"/>
      <c r="M8" s="133"/>
      <c r="N8" s="134"/>
    </row>
    <row r="9" spans="1:14" ht="24" customHeight="1">
      <c r="A9" s="130" t="s">
        <v>261</v>
      </c>
      <c r="B9" s="131" t="s">
        <v>262</v>
      </c>
      <c r="C9" s="130" t="s">
        <v>256</v>
      </c>
      <c r="D9" s="130" t="s">
        <v>263</v>
      </c>
      <c r="E9" s="132" t="s">
        <v>264</v>
      </c>
      <c r="F9" s="131">
        <v>12</v>
      </c>
      <c r="G9" s="133"/>
      <c r="H9" s="133"/>
      <c r="I9" s="133"/>
      <c r="J9" s="133"/>
      <c r="K9" s="133"/>
      <c r="L9" s="133"/>
      <c r="M9" s="133"/>
      <c r="N9" s="134"/>
    </row>
    <row r="10" spans="1:14" ht="24" customHeight="1">
      <c r="A10" s="126">
        <v>2</v>
      </c>
      <c r="B10" s="126"/>
      <c r="C10" s="126"/>
      <c r="D10" s="126" t="s">
        <v>265</v>
      </c>
      <c r="E10" s="126"/>
      <c r="F10" s="127"/>
      <c r="G10" s="126"/>
      <c r="H10" s="126"/>
      <c r="I10" s="126"/>
      <c r="J10" s="126"/>
      <c r="K10" s="126"/>
      <c r="L10" s="126"/>
      <c r="M10" s="128"/>
      <c r="N10" s="129"/>
    </row>
    <row r="11" spans="1:14" ht="24" customHeight="1">
      <c r="A11" s="130" t="s">
        <v>266</v>
      </c>
      <c r="B11" s="131" t="s">
        <v>267</v>
      </c>
      <c r="C11" s="130" t="s">
        <v>268</v>
      </c>
      <c r="D11" s="130" t="s">
        <v>269</v>
      </c>
      <c r="E11" s="132" t="s">
        <v>270</v>
      </c>
      <c r="F11" s="131">
        <v>2</v>
      </c>
      <c r="G11" s="133"/>
      <c r="H11" s="133"/>
      <c r="I11" s="133"/>
      <c r="J11" s="133"/>
      <c r="K11" s="133"/>
      <c r="L11" s="133"/>
      <c r="M11" s="133"/>
      <c r="N11" s="134"/>
    </row>
    <row r="12" spans="1:14" ht="36" customHeight="1">
      <c r="A12" s="130" t="s">
        <v>271</v>
      </c>
      <c r="B12" s="131" t="s">
        <v>272</v>
      </c>
      <c r="C12" s="130" t="s">
        <v>256</v>
      </c>
      <c r="D12" s="130" t="s">
        <v>273</v>
      </c>
      <c r="E12" s="132" t="s">
        <v>270</v>
      </c>
      <c r="F12" s="131">
        <v>2</v>
      </c>
      <c r="G12" s="133"/>
      <c r="H12" s="133"/>
      <c r="I12" s="133"/>
      <c r="J12" s="133"/>
      <c r="K12" s="133"/>
      <c r="L12" s="133"/>
      <c r="M12" s="133"/>
      <c r="N12" s="134"/>
    </row>
    <row r="13" spans="1:14" ht="24" customHeight="1">
      <c r="A13" s="130" t="s">
        <v>274</v>
      </c>
      <c r="B13" s="131" t="s">
        <v>275</v>
      </c>
      <c r="C13" s="130" t="s">
        <v>256</v>
      </c>
      <c r="D13" s="130" t="s">
        <v>276</v>
      </c>
      <c r="E13" s="132" t="s">
        <v>277</v>
      </c>
      <c r="F13" s="131">
        <v>1</v>
      </c>
      <c r="G13" s="133"/>
      <c r="H13" s="133"/>
      <c r="I13" s="133"/>
      <c r="J13" s="133"/>
      <c r="K13" s="133"/>
      <c r="L13" s="133"/>
      <c r="M13" s="133"/>
      <c r="N13" s="134"/>
    </row>
    <row r="14" spans="1:14" ht="24" customHeight="1">
      <c r="A14" s="126">
        <v>3</v>
      </c>
      <c r="B14" s="126"/>
      <c r="C14" s="126"/>
      <c r="D14" s="126" t="s">
        <v>278</v>
      </c>
      <c r="E14" s="126"/>
      <c r="F14" s="127"/>
      <c r="G14" s="126"/>
      <c r="H14" s="126"/>
      <c r="I14" s="126"/>
      <c r="J14" s="126"/>
      <c r="K14" s="126"/>
      <c r="L14" s="126"/>
      <c r="M14" s="128"/>
      <c r="N14" s="129"/>
    </row>
    <row r="15" spans="1:14" ht="24" customHeight="1">
      <c r="A15" s="130" t="s">
        <v>279</v>
      </c>
      <c r="B15" s="131" t="s">
        <v>280</v>
      </c>
      <c r="C15" s="130" t="s">
        <v>268</v>
      </c>
      <c r="D15" s="130" t="s">
        <v>281</v>
      </c>
      <c r="E15" s="132" t="s">
        <v>4</v>
      </c>
      <c r="F15" s="131">
        <v>243</v>
      </c>
      <c r="G15" s="133"/>
      <c r="H15" s="133"/>
      <c r="I15" s="133"/>
      <c r="J15" s="133"/>
      <c r="K15" s="133"/>
      <c r="L15" s="133"/>
      <c r="M15" s="133"/>
      <c r="N15" s="134"/>
    </row>
    <row r="16" spans="1:14" ht="24" customHeight="1">
      <c r="A16" s="130" t="s">
        <v>282</v>
      </c>
      <c r="B16" s="131" t="s">
        <v>283</v>
      </c>
      <c r="C16" s="130" t="s">
        <v>256</v>
      </c>
      <c r="D16" s="130" t="s">
        <v>284</v>
      </c>
      <c r="E16" s="132" t="s">
        <v>4</v>
      </c>
      <c r="F16" s="131">
        <v>260</v>
      </c>
      <c r="G16" s="133"/>
      <c r="H16" s="133"/>
      <c r="I16" s="133"/>
      <c r="J16" s="133"/>
      <c r="K16" s="133"/>
      <c r="L16" s="133"/>
      <c r="M16" s="133"/>
      <c r="N16" s="134"/>
    </row>
    <row r="17" spans="1:14" ht="24" customHeight="1">
      <c r="A17" s="130" t="s">
        <v>285</v>
      </c>
      <c r="B17" s="131" t="s">
        <v>286</v>
      </c>
      <c r="C17" s="130" t="s">
        <v>256</v>
      </c>
      <c r="D17" s="130" t="s">
        <v>287</v>
      </c>
      <c r="E17" s="132" t="s">
        <v>4</v>
      </c>
      <c r="F17" s="131">
        <v>137.41999999999999</v>
      </c>
      <c r="G17" s="133"/>
      <c r="H17" s="133"/>
      <c r="I17" s="133"/>
      <c r="J17" s="133"/>
      <c r="K17" s="133"/>
      <c r="L17" s="133"/>
      <c r="M17" s="133"/>
      <c r="N17" s="134"/>
    </row>
    <row r="18" spans="1:14" ht="24" customHeight="1">
      <c r="A18" s="130" t="s">
        <v>288</v>
      </c>
      <c r="B18" s="131" t="s">
        <v>289</v>
      </c>
      <c r="C18" s="130" t="s">
        <v>256</v>
      </c>
      <c r="D18" s="130" t="s">
        <v>290</v>
      </c>
      <c r="E18" s="132" t="s">
        <v>4</v>
      </c>
      <c r="F18" s="131">
        <v>54.97</v>
      </c>
      <c r="G18" s="133"/>
      <c r="H18" s="133"/>
      <c r="I18" s="133"/>
      <c r="J18" s="133"/>
      <c r="K18" s="133"/>
      <c r="L18" s="133"/>
      <c r="M18" s="133"/>
      <c r="N18" s="134"/>
    </row>
    <row r="19" spans="1:14" ht="24" customHeight="1">
      <c r="A19" s="130" t="s">
        <v>291</v>
      </c>
      <c r="B19" s="131" t="s">
        <v>292</v>
      </c>
      <c r="C19" s="130" t="s">
        <v>268</v>
      </c>
      <c r="D19" s="130" t="s">
        <v>293</v>
      </c>
      <c r="E19" s="132" t="s">
        <v>4</v>
      </c>
      <c r="F19" s="131">
        <v>45.8</v>
      </c>
      <c r="G19" s="133"/>
      <c r="H19" s="133"/>
      <c r="I19" s="133"/>
      <c r="J19" s="133"/>
      <c r="K19" s="133"/>
      <c r="L19" s="133"/>
      <c r="M19" s="133"/>
      <c r="N19" s="134"/>
    </row>
    <row r="20" spans="1:14" ht="24" customHeight="1">
      <c r="A20" s="130" t="s">
        <v>294</v>
      </c>
      <c r="B20" s="131" t="s">
        <v>295</v>
      </c>
      <c r="C20" s="130" t="s">
        <v>256</v>
      </c>
      <c r="D20" s="130" t="s">
        <v>296</v>
      </c>
      <c r="E20" s="132" t="s">
        <v>277</v>
      </c>
      <c r="F20" s="131">
        <v>35</v>
      </c>
      <c r="G20" s="133"/>
      <c r="H20" s="133"/>
      <c r="I20" s="133"/>
      <c r="J20" s="133"/>
      <c r="K20" s="133"/>
      <c r="L20" s="133"/>
      <c r="M20" s="133"/>
      <c r="N20" s="134"/>
    </row>
    <row r="21" spans="1:14" ht="24" customHeight="1">
      <c r="A21" s="130" t="s">
        <v>297</v>
      </c>
      <c r="B21" s="131" t="s">
        <v>298</v>
      </c>
      <c r="C21" s="130" t="s">
        <v>256</v>
      </c>
      <c r="D21" s="130" t="s">
        <v>299</v>
      </c>
      <c r="E21" s="132" t="s">
        <v>4</v>
      </c>
      <c r="F21" s="131">
        <v>200</v>
      </c>
      <c r="G21" s="133"/>
      <c r="H21" s="133"/>
      <c r="I21" s="133"/>
      <c r="J21" s="133"/>
      <c r="K21" s="133"/>
      <c r="L21" s="133"/>
      <c r="M21" s="133"/>
      <c r="N21" s="134"/>
    </row>
    <row r="22" spans="1:14" ht="24" customHeight="1">
      <c r="A22" s="130" t="s">
        <v>300</v>
      </c>
      <c r="B22" s="131" t="s">
        <v>301</v>
      </c>
      <c r="C22" s="130" t="s">
        <v>256</v>
      </c>
      <c r="D22" s="130" t="s">
        <v>302</v>
      </c>
      <c r="E22" s="132" t="s">
        <v>277</v>
      </c>
      <c r="F22" s="131">
        <v>4</v>
      </c>
      <c r="G22" s="133"/>
      <c r="H22" s="133"/>
      <c r="I22" s="133"/>
      <c r="J22" s="133"/>
      <c r="K22" s="133"/>
      <c r="L22" s="133"/>
      <c r="M22" s="133"/>
      <c r="N22" s="134"/>
    </row>
    <row r="23" spans="1:14" ht="24" customHeight="1">
      <c r="A23" s="130" t="s">
        <v>303</v>
      </c>
      <c r="B23" s="131" t="s">
        <v>304</v>
      </c>
      <c r="C23" s="130" t="s">
        <v>268</v>
      </c>
      <c r="D23" s="130" t="s">
        <v>305</v>
      </c>
      <c r="E23" s="132" t="s">
        <v>4</v>
      </c>
      <c r="F23" s="131">
        <v>2</v>
      </c>
      <c r="G23" s="133"/>
      <c r="H23" s="133"/>
      <c r="I23" s="133"/>
      <c r="J23" s="133"/>
      <c r="K23" s="133"/>
      <c r="L23" s="133"/>
      <c r="M23" s="133"/>
      <c r="N23" s="134"/>
    </row>
    <row r="24" spans="1:14" ht="24" customHeight="1">
      <c r="A24" s="130" t="s">
        <v>306</v>
      </c>
      <c r="B24" s="131" t="s">
        <v>307</v>
      </c>
      <c r="C24" s="130" t="s">
        <v>268</v>
      </c>
      <c r="D24" s="130" t="s">
        <v>308</v>
      </c>
      <c r="E24" s="132" t="s">
        <v>21</v>
      </c>
      <c r="F24" s="131">
        <v>0.25</v>
      </c>
      <c r="G24" s="133"/>
      <c r="H24" s="133"/>
      <c r="I24" s="133"/>
      <c r="J24" s="133"/>
      <c r="K24" s="133"/>
      <c r="L24" s="133"/>
      <c r="M24" s="133"/>
      <c r="N24" s="134"/>
    </row>
    <row r="25" spans="1:14" ht="24" customHeight="1">
      <c r="A25" s="130" t="s">
        <v>309</v>
      </c>
      <c r="B25" s="131" t="s">
        <v>310</v>
      </c>
      <c r="C25" s="130" t="s">
        <v>268</v>
      </c>
      <c r="D25" s="130" t="s">
        <v>311</v>
      </c>
      <c r="E25" s="132" t="s">
        <v>21</v>
      </c>
      <c r="F25" s="131">
        <v>0.15</v>
      </c>
      <c r="G25" s="133"/>
      <c r="H25" s="133"/>
      <c r="I25" s="133"/>
      <c r="J25" s="133"/>
      <c r="K25" s="133"/>
      <c r="L25" s="133"/>
      <c r="M25" s="133"/>
      <c r="N25" s="134"/>
    </row>
    <row r="26" spans="1:14" ht="24" customHeight="1">
      <c r="A26" s="130" t="s">
        <v>312</v>
      </c>
      <c r="B26" s="131" t="s">
        <v>313</v>
      </c>
      <c r="C26" s="130" t="s">
        <v>256</v>
      </c>
      <c r="D26" s="130" t="s">
        <v>314</v>
      </c>
      <c r="E26" s="132" t="s">
        <v>2</v>
      </c>
      <c r="F26" s="131">
        <v>20</v>
      </c>
      <c r="G26" s="133"/>
      <c r="H26" s="133"/>
      <c r="I26" s="133"/>
      <c r="J26" s="133"/>
      <c r="K26" s="133"/>
      <c r="L26" s="133"/>
      <c r="M26" s="133"/>
      <c r="N26" s="134"/>
    </row>
    <row r="27" spans="1:14" ht="24" customHeight="1">
      <c r="A27" s="126">
        <v>4</v>
      </c>
      <c r="B27" s="126"/>
      <c r="C27" s="126"/>
      <c r="D27" s="126" t="s">
        <v>315</v>
      </c>
      <c r="E27" s="126"/>
      <c r="F27" s="127"/>
      <c r="G27" s="126"/>
      <c r="H27" s="126"/>
      <c r="I27" s="126"/>
      <c r="J27" s="126"/>
      <c r="K27" s="126"/>
      <c r="L27" s="126"/>
      <c r="M27" s="128"/>
      <c r="N27" s="129"/>
    </row>
    <row r="28" spans="1:14" ht="24" customHeight="1">
      <c r="A28" s="130" t="s">
        <v>316</v>
      </c>
      <c r="B28" s="131" t="s">
        <v>317</v>
      </c>
      <c r="C28" s="130" t="s">
        <v>256</v>
      </c>
      <c r="D28" s="130" t="s">
        <v>318</v>
      </c>
      <c r="E28" s="132" t="s">
        <v>1</v>
      </c>
      <c r="F28" s="131">
        <v>80</v>
      </c>
      <c r="G28" s="133"/>
      <c r="H28" s="133"/>
      <c r="I28" s="133"/>
      <c r="J28" s="133"/>
      <c r="K28" s="133"/>
      <c r="L28" s="133"/>
      <c r="M28" s="133"/>
      <c r="N28" s="134"/>
    </row>
    <row r="29" spans="1:14" ht="24" customHeight="1">
      <c r="A29" s="126" t="s">
        <v>319</v>
      </c>
      <c r="B29" s="126"/>
      <c r="C29" s="126"/>
      <c r="D29" s="126" t="s">
        <v>320</v>
      </c>
      <c r="E29" s="126"/>
      <c r="F29" s="127"/>
      <c r="G29" s="126"/>
      <c r="H29" s="126"/>
      <c r="I29" s="126"/>
      <c r="J29" s="126"/>
      <c r="K29" s="126"/>
      <c r="L29" s="126"/>
      <c r="M29" s="128"/>
      <c r="N29" s="129"/>
    </row>
    <row r="30" spans="1:14" ht="36" customHeight="1">
      <c r="A30" s="130" t="s">
        <v>321</v>
      </c>
      <c r="B30" s="131" t="s">
        <v>322</v>
      </c>
      <c r="C30" s="130" t="s">
        <v>256</v>
      </c>
      <c r="D30" s="130" t="s">
        <v>323</v>
      </c>
      <c r="E30" s="132" t="s">
        <v>1</v>
      </c>
      <c r="F30" s="131">
        <v>50</v>
      </c>
      <c r="G30" s="133"/>
      <c r="H30" s="133"/>
      <c r="I30" s="133"/>
      <c r="J30" s="133"/>
      <c r="K30" s="133"/>
      <c r="L30" s="133"/>
      <c r="M30" s="133"/>
      <c r="N30" s="134"/>
    </row>
    <row r="31" spans="1:14" ht="36" customHeight="1">
      <c r="A31" s="130" t="s">
        <v>324</v>
      </c>
      <c r="B31" s="131" t="s">
        <v>325</v>
      </c>
      <c r="C31" s="130" t="s">
        <v>256</v>
      </c>
      <c r="D31" s="130" t="s">
        <v>326</v>
      </c>
      <c r="E31" s="132" t="s">
        <v>4</v>
      </c>
      <c r="F31" s="131">
        <v>20</v>
      </c>
      <c r="G31" s="133"/>
      <c r="H31" s="133"/>
      <c r="I31" s="133"/>
      <c r="J31" s="133"/>
      <c r="K31" s="133"/>
      <c r="L31" s="133"/>
      <c r="M31" s="133"/>
      <c r="N31" s="134"/>
    </row>
    <row r="32" spans="1:14" ht="60" customHeight="1">
      <c r="A32" s="130" t="s">
        <v>327</v>
      </c>
      <c r="B32" s="131" t="s">
        <v>328</v>
      </c>
      <c r="C32" s="130" t="s">
        <v>256</v>
      </c>
      <c r="D32" s="130" t="s">
        <v>329</v>
      </c>
      <c r="E32" s="132" t="s">
        <v>4</v>
      </c>
      <c r="F32" s="131">
        <v>22</v>
      </c>
      <c r="G32" s="133"/>
      <c r="H32" s="133"/>
      <c r="I32" s="133"/>
      <c r="J32" s="133"/>
      <c r="K32" s="133"/>
      <c r="L32" s="133"/>
      <c r="M32" s="133"/>
      <c r="N32" s="134"/>
    </row>
    <row r="33" spans="1:14" ht="24" customHeight="1">
      <c r="A33" s="130" t="s">
        <v>330</v>
      </c>
      <c r="B33" s="131" t="s">
        <v>331</v>
      </c>
      <c r="C33" s="130" t="s">
        <v>256</v>
      </c>
      <c r="D33" s="130" t="s">
        <v>332</v>
      </c>
      <c r="E33" s="132" t="s">
        <v>1</v>
      </c>
      <c r="F33" s="131">
        <v>30</v>
      </c>
      <c r="G33" s="133"/>
      <c r="H33" s="133"/>
      <c r="I33" s="133"/>
      <c r="J33" s="133"/>
      <c r="K33" s="133"/>
      <c r="L33" s="133"/>
      <c r="M33" s="133"/>
      <c r="N33" s="134"/>
    </row>
    <row r="34" spans="1:14" ht="48" customHeight="1">
      <c r="A34" s="130" t="s">
        <v>333</v>
      </c>
      <c r="B34" s="131" t="s">
        <v>334</v>
      </c>
      <c r="C34" s="130" t="s">
        <v>256</v>
      </c>
      <c r="D34" s="130" t="s">
        <v>335</v>
      </c>
      <c r="E34" s="132" t="s">
        <v>2</v>
      </c>
      <c r="F34" s="131">
        <v>6</v>
      </c>
      <c r="G34" s="133"/>
      <c r="H34" s="133"/>
      <c r="I34" s="133"/>
      <c r="J34" s="133"/>
      <c r="K34" s="133"/>
      <c r="L34" s="133"/>
      <c r="M34" s="133"/>
      <c r="N34" s="134"/>
    </row>
    <row r="35" spans="1:14" ht="24" customHeight="1">
      <c r="A35" s="126" t="s">
        <v>336</v>
      </c>
      <c r="B35" s="126"/>
      <c r="C35" s="126"/>
      <c r="D35" s="126" t="s">
        <v>337</v>
      </c>
      <c r="E35" s="126"/>
      <c r="F35" s="127"/>
      <c r="G35" s="126"/>
      <c r="H35" s="126"/>
      <c r="I35" s="126"/>
      <c r="J35" s="126"/>
      <c r="K35" s="126"/>
      <c r="L35" s="126"/>
      <c r="M35" s="128"/>
      <c r="N35" s="129"/>
    </row>
    <row r="36" spans="1:14" ht="24" customHeight="1">
      <c r="A36" s="130" t="s">
        <v>338</v>
      </c>
      <c r="B36" s="131" t="s">
        <v>339</v>
      </c>
      <c r="C36" s="130" t="s">
        <v>268</v>
      </c>
      <c r="D36" s="130" t="s">
        <v>340</v>
      </c>
      <c r="E36" s="132" t="s">
        <v>2</v>
      </c>
      <c r="F36" s="131">
        <v>9</v>
      </c>
      <c r="G36" s="133"/>
      <c r="H36" s="133"/>
      <c r="I36" s="133"/>
      <c r="J36" s="133"/>
      <c r="K36" s="133"/>
      <c r="L36" s="133"/>
      <c r="M36" s="133"/>
      <c r="N36" s="134"/>
    </row>
    <row r="37" spans="1:14" ht="36" customHeight="1">
      <c r="A37" s="130" t="s">
        <v>341</v>
      </c>
      <c r="B37" s="131" t="s">
        <v>342</v>
      </c>
      <c r="C37" s="130" t="s">
        <v>268</v>
      </c>
      <c r="D37" s="130" t="s">
        <v>343</v>
      </c>
      <c r="E37" s="132" t="s">
        <v>3</v>
      </c>
      <c r="F37" s="131">
        <v>4</v>
      </c>
      <c r="G37" s="133"/>
      <c r="H37" s="133"/>
      <c r="I37" s="133"/>
      <c r="J37" s="133"/>
      <c r="K37" s="133"/>
      <c r="L37" s="133"/>
      <c r="M37" s="133"/>
      <c r="N37" s="134"/>
    </row>
    <row r="38" spans="1:14" ht="36" customHeight="1">
      <c r="A38" s="130" t="s">
        <v>344</v>
      </c>
      <c r="B38" s="131" t="s">
        <v>345</v>
      </c>
      <c r="C38" s="130" t="s">
        <v>268</v>
      </c>
      <c r="D38" s="130" t="s">
        <v>346</v>
      </c>
      <c r="E38" s="132" t="s">
        <v>2</v>
      </c>
      <c r="F38" s="131">
        <v>5</v>
      </c>
      <c r="G38" s="133"/>
      <c r="H38" s="133"/>
      <c r="I38" s="133"/>
      <c r="J38" s="133"/>
      <c r="K38" s="133"/>
      <c r="L38" s="133"/>
      <c r="M38" s="133"/>
      <c r="N38" s="134"/>
    </row>
    <row r="39" spans="1:14" ht="24" customHeight="1">
      <c r="A39" s="126">
        <v>5</v>
      </c>
      <c r="B39" s="126"/>
      <c r="C39" s="126"/>
      <c r="D39" s="126" t="s">
        <v>18</v>
      </c>
      <c r="E39" s="126"/>
      <c r="F39" s="127"/>
      <c r="G39" s="126"/>
      <c r="H39" s="126"/>
      <c r="I39" s="126"/>
      <c r="J39" s="126"/>
      <c r="K39" s="126"/>
      <c r="L39" s="126"/>
      <c r="M39" s="128"/>
      <c r="N39" s="129"/>
    </row>
    <row r="40" spans="1:14" ht="24" customHeight="1">
      <c r="A40" s="126" t="s">
        <v>347</v>
      </c>
      <c r="B40" s="126"/>
      <c r="C40" s="126"/>
      <c r="D40" s="126" t="s">
        <v>348</v>
      </c>
      <c r="E40" s="126"/>
      <c r="F40" s="127"/>
      <c r="G40" s="126"/>
      <c r="H40" s="126"/>
      <c r="I40" s="126"/>
      <c r="J40" s="126"/>
      <c r="K40" s="126"/>
      <c r="L40" s="126"/>
      <c r="M40" s="128"/>
      <c r="N40" s="129"/>
    </row>
    <row r="41" spans="1:14" ht="24" customHeight="1">
      <c r="A41" s="130" t="s">
        <v>349</v>
      </c>
      <c r="B41" s="131" t="s">
        <v>350</v>
      </c>
      <c r="C41" s="130" t="s">
        <v>256</v>
      </c>
      <c r="D41" s="130" t="s">
        <v>351</v>
      </c>
      <c r="E41" s="132" t="s">
        <v>4</v>
      </c>
      <c r="F41" s="131">
        <v>330</v>
      </c>
      <c r="G41" s="133"/>
      <c r="H41" s="133"/>
      <c r="I41" s="133"/>
      <c r="J41" s="133"/>
      <c r="K41" s="133"/>
      <c r="L41" s="133"/>
      <c r="M41" s="133"/>
      <c r="N41" s="134"/>
    </row>
    <row r="42" spans="1:14" ht="24" customHeight="1">
      <c r="A42" s="130" t="s">
        <v>352</v>
      </c>
      <c r="B42" s="131" t="s">
        <v>353</v>
      </c>
      <c r="C42" s="130" t="s">
        <v>256</v>
      </c>
      <c r="D42" s="130" t="s">
        <v>354</v>
      </c>
      <c r="E42" s="132" t="s">
        <v>4</v>
      </c>
      <c r="F42" s="131">
        <v>792.31</v>
      </c>
      <c r="G42" s="133"/>
      <c r="H42" s="133"/>
      <c r="I42" s="133"/>
      <c r="J42" s="133"/>
      <c r="K42" s="133"/>
      <c r="L42" s="133"/>
      <c r="M42" s="133"/>
      <c r="N42" s="134"/>
    </row>
    <row r="43" spans="1:14" ht="24" customHeight="1">
      <c r="A43" s="130" t="s">
        <v>355</v>
      </c>
      <c r="B43" s="131" t="s">
        <v>356</v>
      </c>
      <c r="C43" s="130" t="s">
        <v>256</v>
      </c>
      <c r="D43" s="130" t="s">
        <v>357</v>
      </c>
      <c r="E43" s="132" t="s">
        <v>4</v>
      </c>
      <c r="F43" s="131">
        <v>770.11</v>
      </c>
      <c r="G43" s="133"/>
      <c r="H43" s="133"/>
      <c r="I43" s="133"/>
      <c r="J43" s="133"/>
      <c r="K43" s="133"/>
      <c r="L43" s="133"/>
      <c r="M43" s="133"/>
      <c r="N43" s="134"/>
    </row>
    <row r="44" spans="1:14" ht="24" customHeight="1">
      <c r="A44" s="126" t="s">
        <v>358</v>
      </c>
      <c r="B44" s="126"/>
      <c r="C44" s="126"/>
      <c r="D44" s="126" t="s">
        <v>19</v>
      </c>
      <c r="E44" s="126"/>
      <c r="F44" s="127"/>
      <c r="G44" s="126"/>
      <c r="H44" s="126"/>
      <c r="I44" s="126"/>
      <c r="J44" s="126"/>
      <c r="K44" s="126"/>
      <c r="L44" s="126"/>
      <c r="M44" s="128"/>
      <c r="N44" s="129"/>
    </row>
    <row r="45" spans="1:14" ht="36" customHeight="1">
      <c r="A45" s="130" t="s">
        <v>359</v>
      </c>
      <c r="B45" s="131" t="s">
        <v>360</v>
      </c>
      <c r="C45" s="130" t="s">
        <v>256</v>
      </c>
      <c r="D45" s="130" t="s">
        <v>361</v>
      </c>
      <c r="E45" s="132" t="s">
        <v>4</v>
      </c>
      <c r="F45" s="131">
        <v>1</v>
      </c>
      <c r="G45" s="133"/>
      <c r="H45" s="133"/>
      <c r="I45" s="133"/>
      <c r="J45" s="133"/>
      <c r="K45" s="133"/>
      <c r="L45" s="133"/>
      <c r="M45" s="133"/>
      <c r="N45" s="134"/>
    </row>
    <row r="46" spans="1:14" ht="24" customHeight="1">
      <c r="A46" s="130" t="s">
        <v>362</v>
      </c>
      <c r="B46" s="131" t="s">
        <v>363</v>
      </c>
      <c r="C46" s="130" t="s">
        <v>268</v>
      </c>
      <c r="D46" s="130" t="s">
        <v>364</v>
      </c>
      <c r="E46" s="132" t="s">
        <v>4</v>
      </c>
      <c r="F46" s="131">
        <v>20</v>
      </c>
      <c r="G46" s="133"/>
      <c r="H46" s="133"/>
      <c r="I46" s="133"/>
      <c r="J46" s="133"/>
      <c r="K46" s="133"/>
      <c r="L46" s="133"/>
      <c r="M46" s="133"/>
      <c r="N46" s="134"/>
    </row>
    <row r="47" spans="1:14" ht="24" customHeight="1">
      <c r="A47" s="126" t="s">
        <v>365</v>
      </c>
      <c r="B47" s="126"/>
      <c r="C47" s="126"/>
      <c r="D47" s="126" t="s">
        <v>366</v>
      </c>
      <c r="E47" s="126"/>
      <c r="F47" s="127"/>
      <c r="G47" s="126"/>
      <c r="H47" s="126"/>
      <c r="I47" s="126"/>
      <c r="J47" s="126"/>
      <c r="K47" s="126"/>
      <c r="L47" s="126"/>
      <c r="M47" s="128"/>
      <c r="N47" s="129"/>
    </row>
    <row r="48" spans="1:14" ht="24" customHeight="1">
      <c r="A48" s="130" t="s">
        <v>367</v>
      </c>
      <c r="B48" s="131" t="s">
        <v>368</v>
      </c>
      <c r="C48" s="130" t="s">
        <v>268</v>
      </c>
      <c r="D48" s="130" t="s">
        <v>369</v>
      </c>
      <c r="E48" s="132" t="s">
        <v>4</v>
      </c>
      <c r="F48" s="131">
        <v>70</v>
      </c>
      <c r="G48" s="133"/>
      <c r="H48" s="133"/>
      <c r="I48" s="133"/>
      <c r="J48" s="133"/>
      <c r="K48" s="133"/>
      <c r="L48" s="133"/>
      <c r="M48" s="133"/>
      <c r="N48" s="134"/>
    </row>
    <row r="49" spans="1:14" ht="24" customHeight="1">
      <c r="A49" s="130" t="s">
        <v>370</v>
      </c>
      <c r="B49" s="131" t="s">
        <v>371</v>
      </c>
      <c r="C49" s="130" t="s">
        <v>268</v>
      </c>
      <c r="D49" s="130" t="s">
        <v>372</v>
      </c>
      <c r="E49" s="132" t="s">
        <v>4</v>
      </c>
      <c r="F49" s="131">
        <v>20</v>
      </c>
      <c r="G49" s="133"/>
      <c r="H49" s="133"/>
      <c r="I49" s="133"/>
      <c r="J49" s="133"/>
      <c r="K49" s="133"/>
      <c r="L49" s="133"/>
      <c r="M49" s="133"/>
      <c r="N49" s="134"/>
    </row>
    <row r="50" spans="1:14" ht="24" customHeight="1">
      <c r="A50" s="130" t="s">
        <v>373</v>
      </c>
      <c r="B50" s="131" t="s">
        <v>374</v>
      </c>
      <c r="C50" s="130" t="s">
        <v>268</v>
      </c>
      <c r="D50" s="130" t="s">
        <v>375</v>
      </c>
      <c r="E50" s="132" t="s">
        <v>4</v>
      </c>
      <c r="F50" s="131">
        <v>662.78</v>
      </c>
      <c r="G50" s="133"/>
      <c r="H50" s="133"/>
      <c r="I50" s="133"/>
      <c r="J50" s="133"/>
      <c r="K50" s="133"/>
      <c r="L50" s="133"/>
      <c r="M50" s="133"/>
      <c r="N50" s="134"/>
    </row>
    <row r="51" spans="1:14" ht="24" customHeight="1">
      <c r="A51" s="130" t="s">
        <v>376</v>
      </c>
      <c r="B51" s="131" t="s">
        <v>377</v>
      </c>
      <c r="C51" s="130" t="s">
        <v>268</v>
      </c>
      <c r="D51" s="130" t="s">
        <v>378</v>
      </c>
      <c r="E51" s="132" t="s">
        <v>4</v>
      </c>
      <c r="F51" s="131">
        <v>323.41000000000003</v>
      </c>
      <c r="G51" s="133"/>
      <c r="H51" s="133"/>
      <c r="I51" s="133"/>
      <c r="J51" s="133"/>
      <c r="K51" s="133"/>
      <c r="L51" s="133"/>
      <c r="M51" s="133"/>
      <c r="N51" s="134"/>
    </row>
    <row r="52" spans="1:14" ht="24" customHeight="1">
      <c r="A52" s="126" t="s">
        <v>379</v>
      </c>
      <c r="B52" s="126"/>
      <c r="C52" s="126"/>
      <c r="D52" s="126" t="s">
        <v>380</v>
      </c>
      <c r="E52" s="126"/>
      <c r="F52" s="127"/>
      <c r="G52" s="126"/>
      <c r="H52" s="126"/>
      <c r="I52" s="126"/>
      <c r="J52" s="126"/>
      <c r="K52" s="126"/>
      <c r="L52" s="126"/>
      <c r="M52" s="128"/>
      <c r="N52" s="129"/>
    </row>
    <row r="53" spans="1:14" ht="24" customHeight="1">
      <c r="A53" s="130" t="s">
        <v>381</v>
      </c>
      <c r="B53" s="131" t="s">
        <v>368</v>
      </c>
      <c r="C53" s="130" t="s">
        <v>268</v>
      </c>
      <c r="D53" s="130" t="s">
        <v>369</v>
      </c>
      <c r="E53" s="132" t="s">
        <v>4</v>
      </c>
      <c r="F53" s="131">
        <v>118.36</v>
      </c>
      <c r="G53" s="133"/>
      <c r="H53" s="133"/>
      <c r="I53" s="133"/>
      <c r="J53" s="133"/>
      <c r="K53" s="133"/>
      <c r="L53" s="133"/>
      <c r="M53" s="133"/>
      <c r="N53" s="134"/>
    </row>
    <row r="54" spans="1:14" ht="24" customHeight="1">
      <c r="A54" s="130" t="s">
        <v>382</v>
      </c>
      <c r="B54" s="131" t="s">
        <v>383</v>
      </c>
      <c r="C54" s="130" t="s">
        <v>256</v>
      </c>
      <c r="D54" s="130" t="s">
        <v>384</v>
      </c>
      <c r="E54" s="132" t="s">
        <v>1</v>
      </c>
      <c r="F54" s="131">
        <v>14.4</v>
      </c>
      <c r="G54" s="133"/>
      <c r="H54" s="133"/>
      <c r="I54" s="133"/>
      <c r="J54" s="133"/>
      <c r="K54" s="133"/>
      <c r="L54" s="133"/>
      <c r="M54" s="133"/>
      <c r="N54" s="134"/>
    </row>
    <row r="55" spans="1:14" ht="36" customHeight="1">
      <c r="A55" s="126" t="s">
        <v>385</v>
      </c>
      <c r="B55" s="126"/>
      <c r="C55" s="126"/>
      <c r="D55" s="126" t="s">
        <v>386</v>
      </c>
      <c r="E55" s="126"/>
      <c r="F55" s="127"/>
      <c r="G55" s="126"/>
      <c r="H55" s="126"/>
      <c r="I55" s="126"/>
      <c r="J55" s="126"/>
      <c r="K55" s="126"/>
      <c r="L55" s="126"/>
      <c r="M55" s="128"/>
      <c r="N55" s="129"/>
    </row>
    <row r="56" spans="1:14" ht="24" customHeight="1">
      <c r="A56" s="130" t="s">
        <v>387</v>
      </c>
      <c r="B56" s="131" t="s">
        <v>374</v>
      </c>
      <c r="C56" s="130" t="s">
        <v>268</v>
      </c>
      <c r="D56" s="130" t="s">
        <v>388</v>
      </c>
      <c r="E56" s="132" t="s">
        <v>4</v>
      </c>
      <c r="F56" s="131">
        <v>6</v>
      </c>
      <c r="G56" s="133"/>
      <c r="H56" s="133"/>
      <c r="I56" s="133"/>
      <c r="J56" s="133"/>
      <c r="K56" s="133"/>
      <c r="L56" s="133"/>
      <c r="M56" s="133"/>
      <c r="N56" s="134"/>
    </row>
    <row r="57" spans="1:14" ht="24" customHeight="1">
      <c r="A57" s="130" t="s">
        <v>389</v>
      </c>
      <c r="B57" s="131" t="s">
        <v>374</v>
      </c>
      <c r="C57" s="130" t="s">
        <v>268</v>
      </c>
      <c r="D57" s="130" t="s">
        <v>390</v>
      </c>
      <c r="E57" s="132" t="s">
        <v>4</v>
      </c>
      <c r="F57" s="131">
        <v>476.25</v>
      </c>
      <c r="G57" s="133"/>
      <c r="H57" s="133"/>
      <c r="I57" s="133"/>
      <c r="J57" s="133"/>
      <c r="K57" s="133"/>
      <c r="L57" s="133"/>
      <c r="M57" s="133"/>
      <c r="N57" s="134"/>
    </row>
    <row r="58" spans="1:14" ht="24" customHeight="1">
      <c r="A58" s="130" t="s">
        <v>391</v>
      </c>
      <c r="B58" s="131" t="s">
        <v>374</v>
      </c>
      <c r="C58" s="130" t="s">
        <v>268</v>
      </c>
      <c r="D58" s="130" t="s">
        <v>392</v>
      </c>
      <c r="E58" s="132" t="s">
        <v>4</v>
      </c>
      <c r="F58" s="131">
        <v>94.38</v>
      </c>
      <c r="G58" s="133"/>
      <c r="H58" s="133"/>
      <c r="I58" s="133"/>
      <c r="J58" s="133"/>
      <c r="K58" s="133"/>
      <c r="L58" s="133"/>
      <c r="M58" s="133"/>
      <c r="N58" s="134"/>
    </row>
    <row r="59" spans="1:14" ht="24" customHeight="1">
      <c r="A59" s="130" t="s">
        <v>393</v>
      </c>
      <c r="B59" s="131" t="s">
        <v>374</v>
      </c>
      <c r="C59" s="130" t="s">
        <v>268</v>
      </c>
      <c r="D59" s="130" t="s">
        <v>394</v>
      </c>
      <c r="E59" s="132" t="s">
        <v>4</v>
      </c>
      <c r="F59" s="131">
        <v>64.13</v>
      </c>
      <c r="G59" s="133"/>
      <c r="H59" s="133"/>
      <c r="I59" s="133"/>
      <c r="J59" s="133"/>
      <c r="K59" s="133"/>
      <c r="L59" s="133"/>
      <c r="M59" s="133"/>
      <c r="N59" s="134"/>
    </row>
    <row r="60" spans="1:14" ht="24" customHeight="1">
      <c r="A60" s="130" t="s">
        <v>395</v>
      </c>
      <c r="B60" s="131" t="s">
        <v>374</v>
      </c>
      <c r="C60" s="130" t="s">
        <v>268</v>
      </c>
      <c r="D60" s="130" t="s">
        <v>396</v>
      </c>
      <c r="E60" s="132" t="s">
        <v>4</v>
      </c>
      <c r="F60" s="131">
        <v>104.29</v>
      </c>
      <c r="G60" s="133"/>
      <c r="H60" s="133"/>
      <c r="I60" s="133"/>
      <c r="J60" s="133"/>
      <c r="K60" s="133"/>
      <c r="L60" s="133"/>
      <c r="M60" s="133"/>
      <c r="N60" s="134"/>
    </row>
    <row r="61" spans="1:14" ht="24" customHeight="1">
      <c r="A61" s="130" t="s">
        <v>397</v>
      </c>
      <c r="B61" s="131" t="s">
        <v>374</v>
      </c>
      <c r="C61" s="130" t="s">
        <v>268</v>
      </c>
      <c r="D61" s="130" t="s">
        <v>398</v>
      </c>
      <c r="E61" s="132" t="s">
        <v>4</v>
      </c>
      <c r="F61" s="131">
        <v>50.25</v>
      </c>
      <c r="G61" s="133"/>
      <c r="H61" s="133"/>
      <c r="I61" s="133"/>
      <c r="J61" s="133"/>
      <c r="K61" s="133"/>
      <c r="L61" s="133"/>
      <c r="M61" s="133"/>
      <c r="N61" s="134"/>
    </row>
    <row r="62" spans="1:14" ht="24" customHeight="1">
      <c r="A62" s="130" t="s">
        <v>399</v>
      </c>
      <c r="B62" s="131" t="s">
        <v>400</v>
      </c>
      <c r="C62" s="130" t="s">
        <v>256</v>
      </c>
      <c r="D62" s="130" t="s">
        <v>401</v>
      </c>
      <c r="E62" s="132" t="s">
        <v>4</v>
      </c>
      <c r="F62" s="131">
        <v>20</v>
      </c>
      <c r="G62" s="133"/>
      <c r="H62" s="133"/>
      <c r="I62" s="133"/>
      <c r="J62" s="133"/>
      <c r="K62" s="133"/>
      <c r="L62" s="133"/>
      <c r="M62" s="133"/>
      <c r="N62" s="134"/>
    </row>
    <row r="63" spans="1:14" ht="24" customHeight="1">
      <c r="A63" s="126" t="s">
        <v>402</v>
      </c>
      <c r="B63" s="126"/>
      <c r="C63" s="126"/>
      <c r="D63" s="126" t="s">
        <v>403</v>
      </c>
      <c r="E63" s="126"/>
      <c r="F63" s="127"/>
      <c r="G63" s="126"/>
      <c r="H63" s="126"/>
      <c r="I63" s="126"/>
      <c r="J63" s="126"/>
      <c r="K63" s="126"/>
      <c r="L63" s="126"/>
      <c r="M63" s="128"/>
      <c r="N63" s="129"/>
    </row>
    <row r="64" spans="1:14" ht="24" customHeight="1">
      <c r="A64" s="130" t="s">
        <v>404</v>
      </c>
      <c r="B64" s="131" t="s">
        <v>405</v>
      </c>
      <c r="C64" s="130" t="s">
        <v>268</v>
      </c>
      <c r="D64" s="130" t="s">
        <v>406</v>
      </c>
      <c r="E64" s="132" t="s">
        <v>4</v>
      </c>
      <c r="F64" s="131">
        <v>3.16</v>
      </c>
      <c r="G64" s="133"/>
      <c r="H64" s="133"/>
      <c r="I64" s="133"/>
      <c r="J64" s="133"/>
      <c r="K64" s="133"/>
      <c r="L64" s="133"/>
      <c r="M64" s="133"/>
      <c r="N64" s="134"/>
    </row>
    <row r="65" spans="1:14" ht="24" customHeight="1">
      <c r="A65" s="130" t="s">
        <v>407</v>
      </c>
      <c r="B65" s="131" t="s">
        <v>405</v>
      </c>
      <c r="C65" s="130" t="s">
        <v>268</v>
      </c>
      <c r="D65" s="130" t="s">
        <v>408</v>
      </c>
      <c r="E65" s="132" t="s">
        <v>4</v>
      </c>
      <c r="F65" s="131">
        <v>3</v>
      </c>
      <c r="G65" s="133"/>
      <c r="H65" s="133"/>
      <c r="I65" s="133"/>
      <c r="J65" s="133"/>
      <c r="K65" s="133"/>
      <c r="L65" s="133"/>
      <c r="M65" s="133"/>
      <c r="N65" s="134"/>
    </row>
    <row r="66" spans="1:14" ht="24" customHeight="1">
      <c r="A66" s="130" t="s">
        <v>409</v>
      </c>
      <c r="B66" s="131" t="s">
        <v>405</v>
      </c>
      <c r="C66" s="130" t="s">
        <v>268</v>
      </c>
      <c r="D66" s="130" t="s">
        <v>410</v>
      </c>
      <c r="E66" s="132" t="s">
        <v>4</v>
      </c>
      <c r="F66" s="131">
        <v>2.88</v>
      </c>
      <c r="G66" s="133"/>
      <c r="H66" s="133"/>
      <c r="I66" s="133"/>
      <c r="J66" s="133"/>
      <c r="K66" s="133"/>
      <c r="L66" s="133"/>
      <c r="M66" s="133"/>
      <c r="N66" s="134"/>
    </row>
    <row r="67" spans="1:14" ht="24" customHeight="1">
      <c r="A67" s="130" t="s">
        <v>411</v>
      </c>
      <c r="B67" s="131" t="s">
        <v>405</v>
      </c>
      <c r="C67" s="130" t="s">
        <v>268</v>
      </c>
      <c r="D67" s="130" t="s">
        <v>412</v>
      </c>
      <c r="E67" s="132" t="s">
        <v>4</v>
      </c>
      <c r="F67" s="131">
        <v>9.93</v>
      </c>
      <c r="G67" s="133"/>
      <c r="H67" s="133"/>
      <c r="I67" s="133"/>
      <c r="J67" s="133"/>
      <c r="K67" s="133"/>
      <c r="L67" s="133"/>
      <c r="M67" s="133"/>
      <c r="N67" s="134"/>
    </row>
    <row r="68" spans="1:14" ht="24" customHeight="1">
      <c r="A68" s="130" t="s">
        <v>413</v>
      </c>
      <c r="B68" s="131" t="s">
        <v>405</v>
      </c>
      <c r="C68" s="130" t="s">
        <v>268</v>
      </c>
      <c r="D68" s="130" t="s">
        <v>414</v>
      </c>
      <c r="E68" s="132" t="s">
        <v>4</v>
      </c>
      <c r="F68" s="131">
        <v>17.62</v>
      </c>
      <c r="G68" s="133"/>
      <c r="H68" s="133"/>
      <c r="I68" s="133"/>
      <c r="J68" s="133"/>
      <c r="K68" s="133"/>
      <c r="L68" s="133"/>
      <c r="M68" s="133"/>
      <c r="N68" s="134"/>
    </row>
    <row r="69" spans="1:14" ht="24" customHeight="1">
      <c r="A69" s="130" t="s">
        <v>415</v>
      </c>
      <c r="B69" s="131" t="s">
        <v>405</v>
      </c>
      <c r="C69" s="130" t="s">
        <v>268</v>
      </c>
      <c r="D69" s="130" t="s">
        <v>416</v>
      </c>
      <c r="E69" s="132" t="s">
        <v>4</v>
      </c>
      <c r="F69" s="131">
        <v>5.25</v>
      </c>
      <c r="G69" s="133"/>
      <c r="H69" s="133"/>
      <c r="I69" s="133"/>
      <c r="J69" s="133"/>
      <c r="K69" s="133"/>
      <c r="L69" s="133"/>
      <c r="M69" s="133"/>
      <c r="N69" s="134"/>
    </row>
    <row r="70" spans="1:14" ht="24" customHeight="1">
      <c r="A70" s="130" t="s">
        <v>417</v>
      </c>
      <c r="B70" s="131" t="s">
        <v>405</v>
      </c>
      <c r="C70" s="130" t="s">
        <v>268</v>
      </c>
      <c r="D70" s="130" t="s">
        <v>418</v>
      </c>
      <c r="E70" s="132" t="s">
        <v>4</v>
      </c>
      <c r="F70" s="131">
        <v>13.6</v>
      </c>
      <c r="G70" s="133"/>
      <c r="H70" s="133"/>
      <c r="I70" s="133"/>
      <c r="J70" s="133"/>
      <c r="K70" s="133"/>
      <c r="L70" s="133"/>
      <c r="M70" s="133"/>
      <c r="N70" s="134"/>
    </row>
    <row r="71" spans="1:14" ht="24" customHeight="1">
      <c r="A71" s="130" t="s">
        <v>419</v>
      </c>
      <c r="B71" s="131" t="s">
        <v>420</v>
      </c>
      <c r="C71" s="130" t="s">
        <v>268</v>
      </c>
      <c r="D71" s="130" t="s">
        <v>421</v>
      </c>
      <c r="E71" s="132" t="s">
        <v>2</v>
      </c>
      <c r="F71" s="131">
        <v>199.35</v>
      </c>
      <c r="G71" s="133"/>
      <c r="H71" s="133"/>
      <c r="I71" s="133"/>
      <c r="J71" s="133"/>
      <c r="K71" s="133"/>
      <c r="L71" s="133"/>
      <c r="M71" s="133"/>
      <c r="N71" s="134"/>
    </row>
    <row r="72" spans="1:14" ht="24" customHeight="1">
      <c r="A72" s="130" t="s">
        <v>422</v>
      </c>
      <c r="B72" s="131" t="s">
        <v>423</v>
      </c>
      <c r="C72" s="130" t="s">
        <v>256</v>
      </c>
      <c r="D72" s="130" t="s">
        <v>424</v>
      </c>
      <c r="E72" s="132" t="s">
        <v>3</v>
      </c>
      <c r="F72" s="131">
        <v>2</v>
      </c>
      <c r="G72" s="133"/>
      <c r="H72" s="133"/>
      <c r="I72" s="133"/>
      <c r="J72" s="133"/>
      <c r="K72" s="133"/>
      <c r="L72" s="133"/>
      <c r="M72" s="133"/>
      <c r="N72" s="134"/>
    </row>
    <row r="73" spans="1:14" ht="24" customHeight="1">
      <c r="A73" s="126" t="s">
        <v>425</v>
      </c>
      <c r="B73" s="126"/>
      <c r="C73" s="126"/>
      <c r="D73" s="126" t="s">
        <v>426</v>
      </c>
      <c r="E73" s="126"/>
      <c r="F73" s="127"/>
      <c r="G73" s="126"/>
      <c r="H73" s="126"/>
      <c r="I73" s="126"/>
      <c r="J73" s="126"/>
      <c r="K73" s="126"/>
      <c r="L73" s="126"/>
      <c r="M73" s="128"/>
      <c r="N73" s="129"/>
    </row>
    <row r="74" spans="1:14" ht="24" customHeight="1">
      <c r="A74" s="130" t="s">
        <v>427</v>
      </c>
      <c r="B74" s="131" t="s">
        <v>428</v>
      </c>
      <c r="C74" s="130" t="s">
        <v>268</v>
      </c>
      <c r="D74" s="130" t="s">
        <v>429</v>
      </c>
      <c r="E74" s="132" t="s">
        <v>4</v>
      </c>
      <c r="F74" s="131">
        <v>110.98</v>
      </c>
      <c r="G74" s="133"/>
      <c r="H74" s="133"/>
      <c r="I74" s="133"/>
      <c r="J74" s="133"/>
      <c r="K74" s="133"/>
      <c r="L74" s="133"/>
      <c r="M74" s="133"/>
      <c r="N74" s="134"/>
    </row>
    <row r="75" spans="1:14" ht="24" customHeight="1">
      <c r="A75" s="130" t="s">
        <v>430</v>
      </c>
      <c r="B75" s="131" t="s">
        <v>431</v>
      </c>
      <c r="C75" s="130" t="s">
        <v>268</v>
      </c>
      <c r="D75" s="130" t="s">
        <v>432</v>
      </c>
      <c r="E75" s="132" t="s">
        <v>4</v>
      </c>
      <c r="F75" s="131">
        <v>11.95</v>
      </c>
      <c r="G75" s="133"/>
      <c r="H75" s="133"/>
      <c r="I75" s="133"/>
      <c r="J75" s="133"/>
      <c r="K75" s="133"/>
      <c r="L75" s="133"/>
      <c r="M75" s="133"/>
      <c r="N75" s="134"/>
    </row>
    <row r="76" spans="1:14" ht="48" customHeight="1">
      <c r="A76" s="130" t="s">
        <v>433</v>
      </c>
      <c r="B76" s="131" t="s">
        <v>434</v>
      </c>
      <c r="C76" s="130" t="s">
        <v>256</v>
      </c>
      <c r="D76" s="130" t="s">
        <v>435</v>
      </c>
      <c r="E76" s="132" t="s">
        <v>4</v>
      </c>
      <c r="F76" s="131">
        <v>6</v>
      </c>
      <c r="G76" s="133"/>
      <c r="H76" s="133"/>
      <c r="I76" s="133"/>
      <c r="J76" s="133"/>
      <c r="K76" s="133"/>
      <c r="L76" s="133"/>
      <c r="M76" s="133"/>
      <c r="N76" s="134"/>
    </row>
    <row r="77" spans="1:14" ht="24" customHeight="1">
      <c r="A77" s="130" t="s">
        <v>436</v>
      </c>
      <c r="B77" s="131" t="s">
        <v>437</v>
      </c>
      <c r="C77" s="130" t="s">
        <v>268</v>
      </c>
      <c r="D77" s="130" t="s">
        <v>438</v>
      </c>
      <c r="E77" s="132" t="s">
        <v>4</v>
      </c>
      <c r="F77" s="131">
        <v>110.98</v>
      </c>
      <c r="G77" s="133"/>
      <c r="H77" s="133"/>
      <c r="I77" s="133"/>
      <c r="J77" s="133"/>
      <c r="K77" s="133"/>
      <c r="L77" s="133"/>
      <c r="M77" s="133"/>
      <c r="N77" s="134"/>
    </row>
    <row r="78" spans="1:14" ht="60" customHeight="1">
      <c r="A78" s="130" t="s">
        <v>439</v>
      </c>
      <c r="B78" s="131" t="s">
        <v>440</v>
      </c>
      <c r="C78" s="130" t="s">
        <v>256</v>
      </c>
      <c r="D78" s="130" t="s">
        <v>441</v>
      </c>
      <c r="E78" s="132" t="s">
        <v>4</v>
      </c>
      <c r="F78" s="131">
        <v>110.98</v>
      </c>
      <c r="G78" s="133"/>
      <c r="H78" s="133"/>
      <c r="I78" s="133"/>
      <c r="J78" s="133"/>
      <c r="K78" s="133"/>
      <c r="L78" s="133"/>
      <c r="M78" s="133"/>
      <c r="N78" s="134"/>
    </row>
    <row r="79" spans="1:14" ht="60" customHeight="1">
      <c r="A79" s="130" t="s">
        <v>442</v>
      </c>
      <c r="B79" s="131" t="s">
        <v>443</v>
      </c>
      <c r="C79" s="130" t="s">
        <v>256</v>
      </c>
      <c r="D79" s="130" t="s">
        <v>444</v>
      </c>
      <c r="E79" s="132" t="s">
        <v>4</v>
      </c>
      <c r="F79" s="131">
        <v>11.95</v>
      </c>
      <c r="G79" s="133"/>
      <c r="H79" s="133"/>
      <c r="I79" s="133"/>
      <c r="J79" s="133"/>
      <c r="K79" s="133"/>
      <c r="L79" s="133"/>
      <c r="M79" s="133"/>
      <c r="N79" s="134"/>
    </row>
    <row r="80" spans="1:14" ht="24" customHeight="1">
      <c r="A80" s="126" t="s">
        <v>445</v>
      </c>
      <c r="B80" s="126"/>
      <c r="C80" s="126"/>
      <c r="D80" s="126" t="s">
        <v>446</v>
      </c>
      <c r="E80" s="126"/>
      <c r="F80" s="127"/>
      <c r="G80" s="126"/>
      <c r="H80" s="126"/>
      <c r="I80" s="126"/>
      <c r="J80" s="126"/>
      <c r="K80" s="126"/>
      <c r="L80" s="126"/>
      <c r="M80" s="128"/>
      <c r="N80" s="129"/>
    </row>
    <row r="81" spans="1:14" ht="24" customHeight="1">
      <c r="A81" s="130" t="s">
        <v>447</v>
      </c>
      <c r="B81" s="131" t="s">
        <v>448</v>
      </c>
      <c r="C81" s="130" t="s">
        <v>256</v>
      </c>
      <c r="D81" s="130" t="s">
        <v>449</v>
      </c>
      <c r="E81" s="132" t="s">
        <v>2</v>
      </c>
      <c r="F81" s="131">
        <v>34.299999999999997</v>
      </c>
      <c r="G81" s="133"/>
      <c r="H81" s="133"/>
      <c r="I81" s="133"/>
      <c r="J81" s="133"/>
      <c r="K81" s="133"/>
      <c r="L81" s="133"/>
      <c r="M81" s="133"/>
      <c r="N81" s="134"/>
    </row>
    <row r="82" spans="1:14" ht="24" customHeight="1">
      <c r="A82" s="130" t="s">
        <v>450</v>
      </c>
      <c r="B82" s="131" t="s">
        <v>431</v>
      </c>
      <c r="C82" s="130" t="s">
        <v>268</v>
      </c>
      <c r="D82" s="130" t="s">
        <v>432</v>
      </c>
      <c r="E82" s="132" t="s">
        <v>4</v>
      </c>
      <c r="F82" s="131">
        <v>47</v>
      </c>
      <c r="G82" s="133"/>
      <c r="H82" s="133"/>
      <c r="I82" s="133"/>
      <c r="J82" s="133"/>
      <c r="K82" s="133"/>
      <c r="L82" s="133"/>
      <c r="M82" s="133"/>
      <c r="N82" s="134"/>
    </row>
    <row r="83" spans="1:14" ht="60" customHeight="1">
      <c r="A83" s="130" t="s">
        <v>451</v>
      </c>
      <c r="B83" s="131" t="s">
        <v>443</v>
      </c>
      <c r="C83" s="130" t="s">
        <v>256</v>
      </c>
      <c r="D83" s="130" t="s">
        <v>444</v>
      </c>
      <c r="E83" s="132" t="s">
        <v>4</v>
      </c>
      <c r="F83" s="131">
        <v>11.28</v>
      </c>
      <c r="G83" s="133"/>
      <c r="H83" s="133"/>
      <c r="I83" s="133"/>
      <c r="J83" s="133"/>
      <c r="K83" s="133"/>
      <c r="L83" s="133"/>
      <c r="M83" s="133"/>
      <c r="N83" s="134"/>
    </row>
    <row r="84" spans="1:14" ht="36" customHeight="1">
      <c r="A84" s="130" t="s">
        <v>452</v>
      </c>
      <c r="B84" s="131" t="s">
        <v>453</v>
      </c>
      <c r="C84" s="130" t="s">
        <v>256</v>
      </c>
      <c r="D84" s="130" t="s">
        <v>454</v>
      </c>
      <c r="E84" s="132" t="s">
        <v>2</v>
      </c>
      <c r="F84" s="131">
        <v>34.299999999999997</v>
      </c>
      <c r="G84" s="133"/>
      <c r="H84" s="133"/>
      <c r="I84" s="133"/>
      <c r="J84" s="133"/>
      <c r="K84" s="133"/>
      <c r="L84" s="133"/>
      <c r="M84" s="133"/>
      <c r="N84" s="134"/>
    </row>
    <row r="85" spans="1:14" ht="24" customHeight="1">
      <c r="A85" s="126">
        <v>6</v>
      </c>
      <c r="B85" s="126"/>
      <c r="C85" s="126"/>
      <c r="D85" s="126" t="s">
        <v>455</v>
      </c>
      <c r="E85" s="126"/>
      <c r="F85" s="127"/>
      <c r="G85" s="126"/>
      <c r="H85" s="126"/>
      <c r="I85" s="126"/>
      <c r="J85" s="126"/>
      <c r="K85" s="126"/>
      <c r="L85" s="126"/>
      <c r="M85" s="128"/>
      <c r="N85" s="129"/>
    </row>
    <row r="86" spans="1:14" ht="36" customHeight="1">
      <c r="A86" s="130" t="s">
        <v>456</v>
      </c>
      <c r="B86" s="131" t="s">
        <v>457</v>
      </c>
      <c r="C86" s="130" t="s">
        <v>268</v>
      </c>
      <c r="D86" s="130" t="s">
        <v>458</v>
      </c>
      <c r="E86" s="132" t="s">
        <v>2</v>
      </c>
      <c r="F86" s="131">
        <v>36</v>
      </c>
      <c r="G86" s="133"/>
      <c r="H86" s="133"/>
      <c r="I86" s="133"/>
      <c r="J86" s="133"/>
      <c r="K86" s="133"/>
      <c r="L86" s="133"/>
      <c r="M86" s="133"/>
      <c r="N86" s="134"/>
    </row>
    <row r="87" spans="1:14" ht="48" customHeight="1">
      <c r="A87" s="130" t="s">
        <v>459</v>
      </c>
      <c r="B87" s="131" t="s">
        <v>460</v>
      </c>
      <c r="C87" s="130" t="s">
        <v>268</v>
      </c>
      <c r="D87" s="130" t="s">
        <v>461</v>
      </c>
      <c r="E87" s="132" t="s">
        <v>4</v>
      </c>
      <c r="F87" s="131">
        <v>156</v>
      </c>
      <c r="G87" s="133"/>
      <c r="H87" s="133"/>
      <c r="I87" s="133"/>
      <c r="J87" s="133"/>
      <c r="K87" s="133"/>
      <c r="L87" s="133"/>
      <c r="M87" s="133"/>
      <c r="N87" s="134"/>
    </row>
    <row r="88" spans="1:14" ht="36" customHeight="1">
      <c r="A88" s="130" t="s">
        <v>462</v>
      </c>
      <c r="B88" s="131" t="s">
        <v>463</v>
      </c>
      <c r="C88" s="130" t="s">
        <v>256</v>
      </c>
      <c r="D88" s="130" t="s">
        <v>464</v>
      </c>
      <c r="E88" s="132" t="s">
        <v>4</v>
      </c>
      <c r="F88" s="131">
        <v>104</v>
      </c>
      <c r="G88" s="133"/>
      <c r="H88" s="133"/>
      <c r="I88" s="133"/>
      <c r="J88" s="133"/>
      <c r="K88" s="133"/>
      <c r="L88" s="133"/>
      <c r="M88" s="133"/>
      <c r="N88" s="134"/>
    </row>
    <row r="89" spans="1:14" ht="24" customHeight="1">
      <c r="A89" s="130" t="s">
        <v>465</v>
      </c>
      <c r="B89" s="131" t="s">
        <v>466</v>
      </c>
      <c r="C89" s="130" t="s">
        <v>256</v>
      </c>
      <c r="D89" s="130" t="s">
        <v>467</v>
      </c>
      <c r="E89" s="132" t="s">
        <v>4</v>
      </c>
      <c r="F89" s="131">
        <v>244</v>
      </c>
      <c r="G89" s="133"/>
      <c r="H89" s="133"/>
      <c r="I89" s="133"/>
      <c r="J89" s="133"/>
      <c r="K89" s="133"/>
      <c r="L89" s="133"/>
      <c r="M89" s="133"/>
      <c r="N89" s="134"/>
    </row>
    <row r="90" spans="1:14" ht="24" customHeight="1">
      <c r="A90" s="130" t="s">
        <v>468</v>
      </c>
      <c r="B90" s="131" t="s">
        <v>469</v>
      </c>
      <c r="C90" s="130" t="s">
        <v>256</v>
      </c>
      <c r="D90" s="130" t="s">
        <v>470</v>
      </c>
      <c r="E90" s="132" t="s">
        <v>4</v>
      </c>
      <c r="F90" s="131">
        <v>370</v>
      </c>
      <c r="G90" s="133"/>
      <c r="H90" s="133"/>
      <c r="I90" s="133"/>
      <c r="J90" s="133"/>
      <c r="K90" s="133"/>
      <c r="L90" s="133"/>
      <c r="M90" s="133"/>
      <c r="N90" s="134"/>
    </row>
    <row r="91" spans="1:14" ht="24" customHeight="1">
      <c r="A91" s="130" t="s">
        <v>471</v>
      </c>
      <c r="B91" s="131" t="s">
        <v>472</v>
      </c>
      <c r="C91" s="130" t="s">
        <v>256</v>
      </c>
      <c r="D91" s="130" t="s">
        <v>473</v>
      </c>
      <c r="E91" s="132" t="s">
        <v>2</v>
      </c>
      <c r="F91" s="131">
        <v>91.27</v>
      </c>
      <c r="G91" s="133"/>
      <c r="H91" s="133"/>
      <c r="I91" s="133"/>
      <c r="J91" s="133"/>
      <c r="K91" s="133"/>
      <c r="L91" s="133"/>
      <c r="M91" s="133"/>
      <c r="N91" s="134"/>
    </row>
    <row r="92" spans="1:14" ht="24" customHeight="1">
      <c r="A92" s="130" t="s">
        <v>474</v>
      </c>
      <c r="B92" s="131" t="s">
        <v>475</v>
      </c>
      <c r="C92" s="130" t="s">
        <v>268</v>
      </c>
      <c r="D92" s="130" t="s">
        <v>476</v>
      </c>
      <c r="E92" s="132" t="s">
        <v>2</v>
      </c>
      <c r="F92" s="131">
        <v>20</v>
      </c>
      <c r="G92" s="133"/>
      <c r="H92" s="133"/>
      <c r="I92" s="133"/>
      <c r="J92" s="133"/>
      <c r="K92" s="133"/>
      <c r="L92" s="133"/>
      <c r="M92" s="133"/>
      <c r="N92" s="134"/>
    </row>
    <row r="93" spans="1:14" ht="24" customHeight="1">
      <c r="A93" s="126">
        <v>7</v>
      </c>
      <c r="B93" s="126"/>
      <c r="C93" s="126"/>
      <c r="D93" s="126" t="s">
        <v>477</v>
      </c>
      <c r="E93" s="126"/>
      <c r="F93" s="127"/>
      <c r="G93" s="126"/>
      <c r="H93" s="126"/>
      <c r="I93" s="126"/>
      <c r="J93" s="126"/>
      <c r="K93" s="126"/>
      <c r="L93" s="126"/>
      <c r="M93" s="128"/>
      <c r="N93" s="129"/>
    </row>
    <row r="94" spans="1:14" ht="24" customHeight="1">
      <c r="A94" s="130" t="s">
        <v>478</v>
      </c>
      <c r="B94" s="131" t="s">
        <v>479</v>
      </c>
      <c r="C94" s="130" t="s">
        <v>268</v>
      </c>
      <c r="D94" s="130" t="s">
        <v>480</v>
      </c>
      <c r="E94" s="132" t="s">
        <v>4</v>
      </c>
      <c r="F94" s="131">
        <v>243</v>
      </c>
      <c r="G94" s="133"/>
      <c r="H94" s="133"/>
      <c r="I94" s="133"/>
      <c r="J94" s="133"/>
      <c r="K94" s="133"/>
      <c r="L94" s="133"/>
      <c r="M94" s="133"/>
      <c r="N94" s="134"/>
    </row>
    <row r="95" spans="1:14" ht="36" customHeight="1">
      <c r="A95" s="130" t="s">
        <v>481</v>
      </c>
      <c r="B95" s="131" t="s">
        <v>482</v>
      </c>
      <c r="C95" s="130" t="s">
        <v>256</v>
      </c>
      <c r="D95" s="130" t="s">
        <v>483</v>
      </c>
      <c r="E95" s="132" t="s">
        <v>4</v>
      </c>
      <c r="F95" s="131">
        <v>218.7</v>
      </c>
      <c r="G95" s="133"/>
      <c r="H95" s="133"/>
      <c r="I95" s="133"/>
      <c r="J95" s="133"/>
      <c r="K95" s="133"/>
      <c r="L95" s="133"/>
      <c r="M95" s="133"/>
      <c r="N95" s="134"/>
    </row>
    <row r="96" spans="1:14" ht="36" customHeight="1">
      <c r="A96" s="130" t="s">
        <v>484</v>
      </c>
      <c r="B96" s="131" t="s">
        <v>485</v>
      </c>
      <c r="C96" s="130" t="s">
        <v>268</v>
      </c>
      <c r="D96" s="130" t="s">
        <v>486</v>
      </c>
      <c r="E96" s="132" t="s">
        <v>4</v>
      </c>
      <c r="F96" s="131">
        <v>24.3</v>
      </c>
      <c r="G96" s="133"/>
      <c r="H96" s="133"/>
      <c r="I96" s="133"/>
      <c r="J96" s="133"/>
      <c r="K96" s="133"/>
      <c r="L96" s="133"/>
      <c r="M96" s="133"/>
      <c r="N96" s="134"/>
    </row>
    <row r="97" spans="1:14" ht="24" customHeight="1">
      <c r="A97" s="130" t="s">
        <v>487</v>
      </c>
      <c r="B97" s="131" t="s">
        <v>488</v>
      </c>
      <c r="C97" s="130" t="s">
        <v>256</v>
      </c>
      <c r="D97" s="130" t="s">
        <v>489</v>
      </c>
      <c r="E97" s="132" t="s">
        <v>1</v>
      </c>
      <c r="F97" s="131">
        <v>89.48</v>
      </c>
      <c r="G97" s="133"/>
      <c r="H97" s="133"/>
      <c r="I97" s="133"/>
      <c r="J97" s="133"/>
      <c r="K97" s="133"/>
      <c r="L97" s="133"/>
      <c r="M97" s="133"/>
      <c r="N97" s="134"/>
    </row>
    <row r="98" spans="1:14" ht="48" customHeight="1">
      <c r="A98" s="130" t="s">
        <v>490</v>
      </c>
      <c r="B98" s="131" t="s">
        <v>491</v>
      </c>
      <c r="C98" s="130" t="s">
        <v>256</v>
      </c>
      <c r="D98" s="130" t="s">
        <v>492</v>
      </c>
      <c r="E98" s="132" t="s">
        <v>4</v>
      </c>
      <c r="F98" s="131">
        <v>4</v>
      </c>
      <c r="G98" s="133"/>
      <c r="H98" s="133"/>
      <c r="I98" s="133"/>
      <c r="J98" s="133"/>
      <c r="K98" s="133"/>
      <c r="L98" s="133"/>
      <c r="M98" s="133"/>
      <c r="N98" s="134"/>
    </row>
    <row r="99" spans="1:14" ht="24" customHeight="1">
      <c r="A99" s="130" t="s">
        <v>493</v>
      </c>
      <c r="B99" s="131" t="s">
        <v>494</v>
      </c>
      <c r="C99" s="130" t="s">
        <v>256</v>
      </c>
      <c r="D99" s="130" t="s">
        <v>495</v>
      </c>
      <c r="E99" s="132" t="s">
        <v>4</v>
      </c>
      <c r="F99" s="131">
        <v>4</v>
      </c>
      <c r="G99" s="133"/>
      <c r="H99" s="133"/>
      <c r="I99" s="133"/>
      <c r="J99" s="133"/>
      <c r="K99" s="133"/>
      <c r="L99" s="133"/>
      <c r="M99" s="133"/>
      <c r="N99" s="134"/>
    </row>
    <row r="100" spans="1:14" ht="24" customHeight="1">
      <c r="A100" s="126">
        <v>8</v>
      </c>
      <c r="B100" s="126"/>
      <c r="C100" s="126"/>
      <c r="D100" s="126" t="s">
        <v>51</v>
      </c>
      <c r="E100" s="126"/>
      <c r="F100" s="127"/>
      <c r="G100" s="126"/>
      <c r="H100" s="126"/>
      <c r="I100" s="126"/>
      <c r="J100" s="126"/>
      <c r="K100" s="126"/>
      <c r="L100" s="126"/>
      <c r="M100" s="128"/>
      <c r="N100" s="129"/>
    </row>
    <row r="101" spans="1:14" ht="48" customHeight="1">
      <c r="A101" s="130" t="s">
        <v>496</v>
      </c>
      <c r="B101" s="131" t="s">
        <v>497</v>
      </c>
      <c r="C101" s="130" t="s">
        <v>256</v>
      </c>
      <c r="D101" s="130" t="s">
        <v>498</v>
      </c>
      <c r="E101" s="132" t="s">
        <v>4</v>
      </c>
      <c r="F101" s="131">
        <v>54.97</v>
      </c>
      <c r="G101" s="133"/>
      <c r="H101" s="133"/>
      <c r="I101" s="133"/>
      <c r="J101" s="133"/>
      <c r="K101" s="133"/>
      <c r="L101" s="133"/>
      <c r="M101" s="133"/>
      <c r="N101" s="134"/>
    </row>
    <row r="102" spans="1:14" ht="48" customHeight="1">
      <c r="A102" s="130" t="s">
        <v>499</v>
      </c>
      <c r="B102" s="131" t="s">
        <v>500</v>
      </c>
      <c r="C102" s="130" t="s">
        <v>256</v>
      </c>
      <c r="D102" s="130" t="s">
        <v>501</v>
      </c>
      <c r="E102" s="132" t="s">
        <v>4</v>
      </c>
      <c r="F102" s="131">
        <v>137.41999999999999</v>
      </c>
      <c r="G102" s="133"/>
      <c r="H102" s="133"/>
      <c r="I102" s="133"/>
      <c r="J102" s="133"/>
      <c r="K102" s="133"/>
      <c r="L102" s="133"/>
      <c r="M102" s="133"/>
      <c r="N102" s="134"/>
    </row>
    <row r="103" spans="1:14" ht="36" customHeight="1">
      <c r="A103" s="130" t="s">
        <v>502</v>
      </c>
      <c r="B103" s="131" t="s">
        <v>503</v>
      </c>
      <c r="C103" s="130" t="s">
        <v>268</v>
      </c>
      <c r="D103" s="130" t="s">
        <v>504</v>
      </c>
      <c r="E103" s="132" t="s">
        <v>4</v>
      </c>
      <c r="F103" s="131">
        <v>73.290000000000006</v>
      </c>
      <c r="G103" s="133"/>
      <c r="H103" s="133"/>
      <c r="I103" s="133"/>
      <c r="J103" s="133"/>
      <c r="K103" s="133"/>
      <c r="L103" s="133"/>
      <c r="M103" s="133"/>
      <c r="N103" s="134"/>
    </row>
    <row r="104" spans="1:14" ht="48" customHeight="1">
      <c r="A104" s="130" t="s">
        <v>505</v>
      </c>
      <c r="B104" s="131" t="s">
        <v>506</v>
      </c>
      <c r="C104" s="130" t="s">
        <v>256</v>
      </c>
      <c r="D104" s="130" t="s">
        <v>507</v>
      </c>
      <c r="E104" s="132" t="s">
        <v>4</v>
      </c>
      <c r="F104" s="131">
        <v>41.2</v>
      </c>
      <c r="G104" s="133"/>
      <c r="H104" s="133"/>
      <c r="I104" s="133"/>
      <c r="J104" s="133"/>
      <c r="K104" s="133"/>
      <c r="L104" s="133"/>
      <c r="M104" s="133"/>
      <c r="N104" s="134"/>
    </row>
    <row r="105" spans="1:14" ht="24" customHeight="1">
      <c r="A105" s="126">
        <v>9</v>
      </c>
      <c r="B105" s="126"/>
      <c r="C105" s="126"/>
      <c r="D105" s="126" t="s">
        <v>20</v>
      </c>
      <c r="E105" s="126"/>
      <c r="F105" s="127"/>
      <c r="G105" s="126"/>
      <c r="H105" s="126"/>
      <c r="I105" s="126"/>
      <c r="J105" s="126"/>
      <c r="K105" s="126"/>
      <c r="L105" s="126"/>
      <c r="M105" s="128"/>
      <c r="N105" s="129"/>
    </row>
    <row r="106" spans="1:14" ht="24" customHeight="1">
      <c r="A106" s="126" t="s">
        <v>508</v>
      </c>
      <c r="B106" s="126"/>
      <c r="C106" s="126"/>
      <c r="D106" s="126" t="s">
        <v>509</v>
      </c>
      <c r="E106" s="126"/>
      <c r="F106" s="127"/>
      <c r="G106" s="126"/>
      <c r="H106" s="126"/>
      <c r="I106" s="126"/>
      <c r="J106" s="126"/>
      <c r="K106" s="126"/>
      <c r="L106" s="126"/>
      <c r="M106" s="128"/>
      <c r="N106" s="129"/>
    </row>
    <row r="107" spans="1:14" ht="24" customHeight="1">
      <c r="A107" s="130" t="s">
        <v>510</v>
      </c>
      <c r="B107" s="131" t="s">
        <v>511</v>
      </c>
      <c r="C107" s="130" t="s">
        <v>256</v>
      </c>
      <c r="D107" s="130" t="s">
        <v>512</v>
      </c>
      <c r="E107" s="132" t="s">
        <v>21</v>
      </c>
      <c r="F107" s="131">
        <v>5</v>
      </c>
      <c r="G107" s="133"/>
      <c r="H107" s="133"/>
      <c r="I107" s="133"/>
      <c r="J107" s="133"/>
      <c r="K107" s="133"/>
      <c r="L107" s="133"/>
      <c r="M107" s="133"/>
      <c r="N107" s="134"/>
    </row>
    <row r="108" spans="1:14" ht="24" customHeight="1">
      <c r="A108" s="130" t="s">
        <v>513</v>
      </c>
      <c r="B108" s="131" t="s">
        <v>514</v>
      </c>
      <c r="C108" s="130" t="s">
        <v>256</v>
      </c>
      <c r="D108" s="130" t="s">
        <v>515</v>
      </c>
      <c r="E108" s="132" t="s">
        <v>2</v>
      </c>
      <c r="F108" s="131">
        <v>32</v>
      </c>
      <c r="G108" s="133"/>
      <c r="H108" s="133"/>
      <c r="I108" s="133"/>
      <c r="J108" s="133"/>
      <c r="K108" s="133"/>
      <c r="L108" s="133"/>
      <c r="M108" s="133"/>
      <c r="N108" s="134"/>
    </row>
    <row r="109" spans="1:14" ht="24" customHeight="1">
      <c r="A109" s="130" t="s">
        <v>516</v>
      </c>
      <c r="B109" s="131" t="s">
        <v>517</v>
      </c>
      <c r="C109" s="130" t="s">
        <v>268</v>
      </c>
      <c r="D109" s="130" t="s">
        <v>518</v>
      </c>
      <c r="E109" s="132" t="s">
        <v>4</v>
      </c>
      <c r="F109" s="131">
        <v>39</v>
      </c>
      <c r="G109" s="133"/>
      <c r="H109" s="133"/>
      <c r="I109" s="133"/>
      <c r="J109" s="133"/>
      <c r="K109" s="133"/>
      <c r="L109" s="133"/>
      <c r="M109" s="133"/>
      <c r="N109" s="134"/>
    </row>
    <row r="110" spans="1:14" ht="24" customHeight="1">
      <c r="A110" s="130" t="s">
        <v>519</v>
      </c>
      <c r="B110" s="131" t="s">
        <v>520</v>
      </c>
      <c r="C110" s="130" t="s">
        <v>268</v>
      </c>
      <c r="D110" s="130" t="s">
        <v>521</v>
      </c>
      <c r="E110" s="132" t="s">
        <v>4</v>
      </c>
      <c r="F110" s="131">
        <v>39</v>
      </c>
      <c r="G110" s="133"/>
      <c r="H110" s="133"/>
      <c r="I110" s="133"/>
      <c r="J110" s="133"/>
      <c r="K110" s="133"/>
      <c r="L110" s="133"/>
      <c r="M110" s="133"/>
      <c r="N110" s="134"/>
    </row>
    <row r="111" spans="1:14" ht="24" customHeight="1">
      <c r="A111" s="130" t="s">
        <v>522</v>
      </c>
      <c r="B111" s="131" t="s">
        <v>523</v>
      </c>
      <c r="C111" s="130" t="s">
        <v>256</v>
      </c>
      <c r="D111" s="130" t="s">
        <v>524</v>
      </c>
      <c r="E111" s="132" t="s">
        <v>21</v>
      </c>
      <c r="F111" s="131">
        <v>5</v>
      </c>
      <c r="G111" s="133"/>
      <c r="H111" s="133"/>
      <c r="I111" s="133"/>
      <c r="J111" s="133"/>
      <c r="K111" s="133"/>
      <c r="L111" s="133"/>
      <c r="M111" s="133"/>
      <c r="N111" s="134"/>
    </row>
    <row r="112" spans="1:14" ht="24" customHeight="1">
      <c r="A112" s="126" t="s">
        <v>525</v>
      </c>
      <c r="B112" s="126"/>
      <c r="C112" s="126"/>
      <c r="D112" s="126" t="s">
        <v>526</v>
      </c>
      <c r="E112" s="126"/>
      <c r="F112" s="127"/>
      <c r="G112" s="126"/>
      <c r="H112" s="126"/>
      <c r="I112" s="126"/>
      <c r="J112" s="126"/>
      <c r="K112" s="126"/>
      <c r="L112" s="126"/>
      <c r="M112" s="128"/>
      <c r="N112" s="129"/>
    </row>
    <row r="113" spans="1:14" ht="24" customHeight="1">
      <c r="A113" s="130" t="s">
        <v>527</v>
      </c>
      <c r="B113" s="131" t="s">
        <v>528</v>
      </c>
      <c r="C113" s="130" t="s">
        <v>268</v>
      </c>
      <c r="D113" s="130" t="s">
        <v>529</v>
      </c>
      <c r="E113" s="132" t="s">
        <v>3</v>
      </c>
      <c r="F113" s="131">
        <v>3</v>
      </c>
      <c r="G113" s="133"/>
      <c r="H113" s="133"/>
      <c r="I113" s="133"/>
      <c r="J113" s="133"/>
      <c r="K113" s="133"/>
      <c r="L113" s="133"/>
      <c r="M113" s="133"/>
      <c r="N113" s="134"/>
    </row>
    <row r="114" spans="1:14" ht="24" customHeight="1">
      <c r="A114" s="130" t="s">
        <v>530</v>
      </c>
      <c r="B114" s="131" t="s">
        <v>531</v>
      </c>
      <c r="C114" s="130" t="s">
        <v>256</v>
      </c>
      <c r="D114" s="130" t="s">
        <v>532</v>
      </c>
      <c r="E114" s="132" t="s">
        <v>3</v>
      </c>
      <c r="F114" s="131">
        <v>3</v>
      </c>
      <c r="G114" s="133"/>
      <c r="H114" s="133"/>
      <c r="I114" s="133"/>
      <c r="J114" s="133"/>
      <c r="K114" s="133"/>
      <c r="L114" s="133"/>
      <c r="M114" s="133"/>
      <c r="N114" s="134"/>
    </row>
    <row r="115" spans="1:14" ht="36" customHeight="1">
      <c r="A115" s="130" t="s">
        <v>533</v>
      </c>
      <c r="B115" s="131" t="s">
        <v>534</v>
      </c>
      <c r="C115" s="130" t="s">
        <v>268</v>
      </c>
      <c r="D115" s="130" t="s">
        <v>535</v>
      </c>
      <c r="E115" s="132" t="s">
        <v>4</v>
      </c>
      <c r="F115" s="131">
        <v>3</v>
      </c>
      <c r="G115" s="133"/>
      <c r="H115" s="133"/>
      <c r="I115" s="133"/>
      <c r="J115" s="133"/>
      <c r="K115" s="133"/>
      <c r="L115" s="133"/>
      <c r="M115" s="133"/>
      <c r="N115" s="134"/>
    </row>
    <row r="116" spans="1:14" ht="24" customHeight="1">
      <c r="A116" s="130" t="s">
        <v>536</v>
      </c>
      <c r="B116" s="131" t="s">
        <v>537</v>
      </c>
      <c r="C116" s="130" t="s">
        <v>256</v>
      </c>
      <c r="D116" s="130" t="s">
        <v>854</v>
      </c>
      <c r="E116" s="132" t="s">
        <v>2</v>
      </c>
      <c r="F116" s="131">
        <v>22</v>
      </c>
      <c r="G116" s="133"/>
      <c r="H116" s="133"/>
      <c r="I116" s="133"/>
      <c r="J116" s="133"/>
      <c r="K116" s="133"/>
      <c r="L116" s="133"/>
      <c r="M116" s="133"/>
      <c r="N116" s="134"/>
    </row>
    <row r="117" spans="1:14" ht="24" customHeight="1">
      <c r="A117" s="126">
        <v>10</v>
      </c>
      <c r="B117" s="126"/>
      <c r="C117" s="126"/>
      <c r="D117" s="126" t="s">
        <v>538</v>
      </c>
      <c r="E117" s="126"/>
      <c r="F117" s="127"/>
      <c r="G117" s="126"/>
      <c r="H117" s="126"/>
      <c r="I117" s="126"/>
      <c r="J117" s="126"/>
      <c r="K117" s="126"/>
      <c r="L117" s="126"/>
      <c r="M117" s="128"/>
      <c r="N117" s="129"/>
    </row>
    <row r="118" spans="1:14" ht="24" customHeight="1">
      <c r="A118" s="130" t="s">
        <v>539</v>
      </c>
      <c r="B118" s="131" t="s">
        <v>540</v>
      </c>
      <c r="C118" s="130" t="s">
        <v>256</v>
      </c>
      <c r="D118" s="130" t="s">
        <v>541</v>
      </c>
      <c r="E118" s="132" t="s">
        <v>21</v>
      </c>
      <c r="F118" s="131">
        <v>26</v>
      </c>
      <c r="G118" s="133"/>
      <c r="H118" s="133"/>
      <c r="I118" s="133"/>
      <c r="J118" s="133"/>
      <c r="K118" s="133"/>
      <c r="L118" s="133"/>
      <c r="M118" s="133"/>
      <c r="N118" s="134"/>
    </row>
    <row r="119" spans="1:14" ht="24" customHeight="1">
      <c r="A119" s="130" t="s">
        <v>542</v>
      </c>
      <c r="B119" s="131" t="s">
        <v>543</v>
      </c>
      <c r="C119" s="130" t="s">
        <v>256</v>
      </c>
      <c r="D119" s="130" t="s">
        <v>544</v>
      </c>
      <c r="E119" s="132" t="s">
        <v>21</v>
      </c>
      <c r="F119" s="131">
        <v>26</v>
      </c>
      <c r="G119" s="133"/>
      <c r="H119" s="133"/>
      <c r="I119" s="133"/>
      <c r="J119" s="133"/>
      <c r="K119" s="133"/>
      <c r="L119" s="133"/>
      <c r="M119" s="133"/>
      <c r="N119" s="134"/>
    </row>
    <row r="120" spans="1:14" ht="24" customHeight="1">
      <c r="A120" s="130" t="s">
        <v>545</v>
      </c>
      <c r="B120" s="131" t="s">
        <v>546</v>
      </c>
      <c r="C120" s="130" t="s">
        <v>268</v>
      </c>
      <c r="D120" s="130" t="s">
        <v>547</v>
      </c>
      <c r="E120" s="132" t="s">
        <v>4</v>
      </c>
      <c r="F120" s="131">
        <v>355.19</v>
      </c>
      <c r="G120" s="133"/>
      <c r="H120" s="133"/>
      <c r="I120" s="133"/>
      <c r="J120" s="133"/>
      <c r="K120" s="133"/>
      <c r="L120" s="133"/>
      <c r="M120" s="133"/>
      <c r="N120" s="134"/>
    </row>
    <row r="121" spans="1:14">
      <c r="A121" s="135"/>
      <c r="B121" s="135"/>
      <c r="C121" s="135"/>
      <c r="D121" s="135"/>
      <c r="E121" s="135"/>
      <c r="F121" s="135"/>
      <c r="G121" s="135"/>
      <c r="H121" s="135"/>
      <c r="I121" s="135"/>
      <c r="J121" s="135" t="s">
        <v>548</v>
      </c>
      <c r="K121" s="191"/>
      <c r="L121" s="191"/>
      <c r="M121" s="191"/>
      <c r="N121" s="135"/>
    </row>
    <row r="122" spans="1:14">
      <c r="A122" s="138"/>
      <c r="B122" s="13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</row>
    <row r="123" spans="1:14">
      <c r="A123" s="192"/>
      <c r="B123" s="192"/>
      <c r="C123" s="192"/>
      <c r="D123" s="136"/>
      <c r="E123" s="135"/>
      <c r="F123" s="135"/>
      <c r="G123" s="135"/>
      <c r="H123" s="135"/>
      <c r="I123" s="135"/>
      <c r="J123" s="193" t="s">
        <v>549</v>
      </c>
      <c r="K123" s="192"/>
      <c r="L123" s="194">
        <v>140743.14000000001</v>
      </c>
      <c r="M123" s="194"/>
      <c r="N123" s="194"/>
    </row>
    <row r="124" spans="1:14">
      <c r="A124" s="192"/>
      <c r="B124" s="192"/>
      <c r="C124" s="192"/>
      <c r="D124" s="136"/>
      <c r="E124" s="135"/>
      <c r="F124" s="135"/>
      <c r="G124" s="135"/>
      <c r="H124" s="135"/>
      <c r="I124" s="135"/>
      <c r="J124" s="193" t="s">
        <v>550</v>
      </c>
      <c r="K124" s="192"/>
      <c r="L124" s="194">
        <v>37963.699999999997</v>
      </c>
      <c r="M124" s="194"/>
      <c r="N124" s="194"/>
    </row>
    <row r="125" spans="1:14">
      <c r="A125" s="192"/>
      <c r="B125" s="192"/>
      <c r="C125" s="192"/>
      <c r="D125" s="136"/>
      <c r="E125" s="135"/>
      <c r="F125" s="135"/>
      <c r="G125" s="135"/>
      <c r="H125" s="135"/>
      <c r="I125" s="135"/>
      <c r="J125" s="193" t="s">
        <v>551</v>
      </c>
      <c r="K125" s="192"/>
      <c r="L125" s="194">
        <v>178706.84</v>
      </c>
      <c r="M125" s="194"/>
      <c r="N125" s="194"/>
    </row>
    <row r="126" spans="1:14" ht="60" customHeight="1">
      <c r="A126" s="137"/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</row>
    <row r="127" spans="1:14" ht="69.900000000000006" customHeight="1">
      <c r="A127" s="195" t="s">
        <v>552</v>
      </c>
      <c r="B127" s="196"/>
      <c r="C127" s="196"/>
      <c r="D127" s="196"/>
      <c r="E127" s="196"/>
      <c r="F127" s="196"/>
      <c r="G127" s="196"/>
      <c r="H127" s="196"/>
      <c r="I127" s="196"/>
      <c r="J127" s="196"/>
      <c r="K127" s="196"/>
      <c r="L127" s="196"/>
      <c r="M127" s="196"/>
      <c r="N127" s="196"/>
    </row>
    <row r="174" ht="43.5" customHeight="1"/>
    <row r="193" ht="16.5" customHeight="1"/>
  </sheetData>
  <sheetProtection formatCells="0" formatColumns="0" formatRows="0" insertColumns="0" insertRows="0" insertHyperlinks="0" deleteColumns="0" deleteRows="0" sort="0" autoFilter="0" pivotTables="0"/>
  <autoFilter ref="A4:N121">
    <filterColumn colId="7" showButton="0"/>
    <filterColumn colId="8" showButton="0"/>
    <filterColumn colId="10" showButton="0"/>
    <filterColumn colId="11" showButton="0"/>
  </autoFilter>
  <mergeCells count="27">
    <mergeCell ref="C4:C5"/>
    <mergeCell ref="D4:D5"/>
    <mergeCell ref="E4:E5"/>
    <mergeCell ref="F4:F5"/>
    <mergeCell ref="G4:G5"/>
    <mergeCell ref="E1:G1"/>
    <mergeCell ref="H1:J1"/>
    <mergeCell ref="K1:N1"/>
    <mergeCell ref="E2:G2"/>
    <mergeCell ref="H2:J2"/>
    <mergeCell ref="K2:N2"/>
    <mergeCell ref="A125:C125"/>
    <mergeCell ref="J125:K125"/>
    <mergeCell ref="L125:N125"/>
    <mergeCell ref="A127:N127"/>
    <mergeCell ref="A3:N3"/>
    <mergeCell ref="A4:A5"/>
    <mergeCell ref="B4:B5"/>
    <mergeCell ref="A124:C124"/>
    <mergeCell ref="J124:K124"/>
    <mergeCell ref="L124:N124"/>
    <mergeCell ref="H4:J4"/>
    <mergeCell ref="K4:M4"/>
    <mergeCell ref="N4:N5"/>
    <mergeCell ref="A123:C123"/>
    <mergeCell ref="J123:K123"/>
    <mergeCell ref="L123:N123"/>
  </mergeCells>
  <conditionalFormatting sqref="E113 E121 E30">
    <cfRule type="colorScale" priority="1085">
      <colorScale>
        <cfvo type="num" val="-0.1"/>
        <cfvo type="num" val="0"/>
        <cfvo type="num" val="0.1"/>
        <color rgb="FFFF0000"/>
        <color theme="0"/>
        <color theme="6" tint="0.59999389629810485"/>
      </colorScale>
    </cfRule>
  </conditionalFormatting>
  <conditionalFormatting sqref="E86 E94 E98 E105 E110 E117 E153 E178 E183">
    <cfRule type="colorScale" priority="293">
      <colorScale>
        <cfvo type="num" val="-0.1"/>
        <cfvo type="num" val="0"/>
        <cfvo type="num" val="0.1"/>
        <color rgb="FFFF0000"/>
        <color theme="0"/>
        <color theme="6" tint="0.59999389629810485"/>
      </colorScale>
    </cfRule>
  </conditionalFormatting>
  <pageMargins left="0.31496062992125984" right="0.31496062992125984" top="0.59055118110236227" bottom="0.59055118110236227" header="0.31496062992125984" footer="0.31496062992125984"/>
  <pageSetup paperSize="9" scale="50" fitToHeight="0" orientation="landscape" r:id="rId1"/>
  <headerFooter scaleWithDoc="0">
    <oddFooter>Página &amp;P&amp;R&amp;A</oddFooter>
  </headerFooter>
  <rowBreaks count="6" manualBreakCount="6">
    <brk id="37" max="13" man="1"/>
    <brk id="73" max="13" man="1"/>
    <brk id="100" max="13" man="1"/>
    <brk id="136" max="13" man="1"/>
    <brk id="159" max="13" man="1"/>
    <brk id="180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07"/>
  <sheetViews>
    <sheetView workbookViewId="0">
      <selection activeCell="D60" sqref="D60"/>
    </sheetView>
  </sheetViews>
  <sheetFormatPr defaultColWidth="9.109375" defaultRowHeight="13.2"/>
  <cols>
    <col min="1" max="1" width="11.44140625" style="122" bestFit="1" customWidth="1"/>
    <col min="2" max="2" width="13.6640625" style="122" bestFit="1" customWidth="1"/>
    <col min="3" max="3" width="11.44140625" style="122" bestFit="1" customWidth="1"/>
    <col min="4" max="4" width="68.5546875" style="122" bestFit="1" customWidth="1"/>
    <col min="5" max="5" width="17.109375" style="122" bestFit="1" customWidth="1"/>
    <col min="6" max="9" width="13.6640625" style="122" bestFit="1" customWidth="1"/>
    <col min="10" max="11" width="16" style="122" bestFit="1" customWidth="1"/>
    <col min="12" max="16384" width="9.109375" style="122"/>
  </cols>
  <sheetData>
    <row r="1" spans="1:10" ht="13.8">
      <c r="A1" s="120"/>
      <c r="B1" s="120"/>
      <c r="C1" s="201" t="s">
        <v>555</v>
      </c>
      <c r="D1" s="201"/>
      <c r="E1" s="201" t="s">
        <v>234</v>
      </c>
      <c r="F1" s="201"/>
      <c r="G1" s="201" t="s">
        <v>235</v>
      </c>
      <c r="H1" s="201"/>
      <c r="I1" s="201" t="s">
        <v>236</v>
      </c>
      <c r="J1" s="201"/>
    </row>
    <row r="2" spans="1:10" ht="80.099999999999994" customHeight="1">
      <c r="A2" s="121"/>
      <c r="B2" s="121"/>
      <c r="C2" s="193" t="s">
        <v>237</v>
      </c>
      <c r="D2" s="193"/>
      <c r="E2" s="193" t="s">
        <v>556</v>
      </c>
      <c r="F2" s="193"/>
      <c r="G2" s="193" t="s">
        <v>238</v>
      </c>
      <c r="H2" s="193"/>
      <c r="I2" s="193" t="s">
        <v>239</v>
      </c>
      <c r="J2" s="193"/>
    </row>
    <row r="3" spans="1:10">
      <c r="A3" s="197" t="s">
        <v>555</v>
      </c>
      <c r="B3" s="196"/>
      <c r="C3" s="196"/>
      <c r="D3" s="196"/>
      <c r="E3" s="196"/>
      <c r="F3" s="196"/>
      <c r="G3" s="196"/>
      <c r="H3" s="196"/>
      <c r="I3" s="196"/>
      <c r="J3" s="196"/>
    </row>
    <row r="4" spans="1:10" ht="30" customHeight="1">
      <c r="A4" s="197" t="s">
        <v>557</v>
      </c>
      <c r="B4" s="196"/>
      <c r="C4" s="196"/>
      <c r="D4" s="196"/>
      <c r="E4" s="196"/>
      <c r="F4" s="196"/>
      <c r="G4" s="196"/>
      <c r="H4" s="196"/>
      <c r="I4" s="196"/>
      <c r="J4" s="196"/>
    </row>
    <row r="5" spans="1:10" ht="18" customHeight="1">
      <c r="A5" s="123" t="s">
        <v>254</v>
      </c>
      <c r="B5" s="125" t="s">
        <v>242</v>
      </c>
      <c r="C5" s="123" t="s">
        <v>243</v>
      </c>
      <c r="D5" s="123" t="s">
        <v>244</v>
      </c>
      <c r="E5" s="198" t="s">
        <v>558</v>
      </c>
      <c r="F5" s="198"/>
      <c r="G5" s="124" t="s">
        <v>245</v>
      </c>
      <c r="H5" s="125" t="s">
        <v>246</v>
      </c>
      <c r="I5" s="125" t="s">
        <v>247</v>
      </c>
      <c r="J5" s="125" t="s">
        <v>249</v>
      </c>
    </row>
    <row r="6" spans="1:10" ht="24" customHeight="1">
      <c r="A6" s="130" t="s">
        <v>559</v>
      </c>
      <c r="B6" s="131" t="s">
        <v>255</v>
      </c>
      <c r="C6" s="130" t="s">
        <v>256</v>
      </c>
      <c r="D6" s="130" t="s">
        <v>257</v>
      </c>
      <c r="E6" s="206" t="s">
        <v>560</v>
      </c>
      <c r="F6" s="206"/>
      <c r="G6" s="132" t="s">
        <v>2</v>
      </c>
      <c r="H6" s="177">
        <v>1</v>
      </c>
      <c r="I6" s="133">
        <v>33.58</v>
      </c>
      <c r="J6" s="133">
        <v>33.58</v>
      </c>
    </row>
    <row r="7" spans="1:10" ht="24" customHeight="1">
      <c r="A7" s="178" t="s">
        <v>561</v>
      </c>
      <c r="B7" s="179" t="s">
        <v>562</v>
      </c>
      <c r="C7" s="178" t="s">
        <v>268</v>
      </c>
      <c r="D7" s="178" t="s">
        <v>87</v>
      </c>
      <c r="E7" s="205" t="s">
        <v>563</v>
      </c>
      <c r="F7" s="205"/>
      <c r="G7" s="180" t="s">
        <v>6</v>
      </c>
      <c r="H7" s="181">
        <v>0.3</v>
      </c>
      <c r="I7" s="182">
        <v>24.43</v>
      </c>
      <c r="J7" s="182">
        <v>7.32</v>
      </c>
    </row>
    <row r="8" spans="1:10" ht="24" customHeight="1">
      <c r="A8" s="178" t="s">
        <v>561</v>
      </c>
      <c r="B8" s="179" t="s">
        <v>564</v>
      </c>
      <c r="C8" s="178" t="s">
        <v>268</v>
      </c>
      <c r="D8" s="178" t="s">
        <v>13</v>
      </c>
      <c r="E8" s="205" t="s">
        <v>563</v>
      </c>
      <c r="F8" s="205"/>
      <c r="G8" s="180" t="s">
        <v>6</v>
      </c>
      <c r="H8" s="181">
        <v>0.3</v>
      </c>
      <c r="I8" s="182">
        <v>18.05</v>
      </c>
      <c r="J8" s="182">
        <v>5.41</v>
      </c>
    </row>
    <row r="9" spans="1:10" ht="24" customHeight="1">
      <c r="A9" s="183" t="s">
        <v>565</v>
      </c>
      <c r="B9" s="184" t="s">
        <v>566</v>
      </c>
      <c r="C9" s="183" t="s">
        <v>268</v>
      </c>
      <c r="D9" s="183" t="s">
        <v>567</v>
      </c>
      <c r="E9" s="204" t="s">
        <v>568</v>
      </c>
      <c r="F9" s="204"/>
      <c r="G9" s="185" t="s">
        <v>2</v>
      </c>
      <c r="H9" s="186">
        <v>1.1000000000000001</v>
      </c>
      <c r="I9" s="187">
        <v>3.19</v>
      </c>
      <c r="J9" s="187">
        <v>3.5</v>
      </c>
    </row>
    <row r="10" spans="1:10" ht="24" customHeight="1">
      <c r="A10" s="183" t="s">
        <v>565</v>
      </c>
      <c r="B10" s="184" t="s">
        <v>569</v>
      </c>
      <c r="C10" s="183" t="s">
        <v>268</v>
      </c>
      <c r="D10" s="183" t="s">
        <v>570</v>
      </c>
      <c r="E10" s="204" t="s">
        <v>568</v>
      </c>
      <c r="F10" s="204"/>
      <c r="G10" s="185" t="s">
        <v>3</v>
      </c>
      <c r="H10" s="186">
        <v>0.12</v>
      </c>
      <c r="I10" s="187">
        <v>62.95</v>
      </c>
      <c r="J10" s="187">
        <v>7.55</v>
      </c>
    </row>
    <row r="11" spans="1:10" ht="24" customHeight="1">
      <c r="A11" s="183" t="s">
        <v>565</v>
      </c>
      <c r="B11" s="184" t="s">
        <v>571</v>
      </c>
      <c r="C11" s="183" t="s">
        <v>268</v>
      </c>
      <c r="D11" s="183" t="s">
        <v>572</v>
      </c>
      <c r="E11" s="204" t="s">
        <v>568</v>
      </c>
      <c r="F11" s="204"/>
      <c r="G11" s="185" t="s">
        <v>2</v>
      </c>
      <c r="H11" s="186">
        <v>7.0000000000000007E-2</v>
      </c>
      <c r="I11" s="187">
        <v>2.38</v>
      </c>
      <c r="J11" s="187">
        <v>0.16</v>
      </c>
    </row>
    <row r="12" spans="1:10" ht="24" customHeight="1">
      <c r="A12" s="183" t="s">
        <v>565</v>
      </c>
      <c r="B12" s="184" t="s">
        <v>573</v>
      </c>
      <c r="C12" s="183" t="s">
        <v>268</v>
      </c>
      <c r="D12" s="183" t="s">
        <v>574</v>
      </c>
      <c r="E12" s="204" t="s">
        <v>568</v>
      </c>
      <c r="F12" s="204"/>
      <c r="G12" s="185" t="s">
        <v>2</v>
      </c>
      <c r="H12" s="186">
        <v>4</v>
      </c>
      <c r="I12" s="187">
        <v>2.41</v>
      </c>
      <c r="J12" s="187">
        <v>9.64</v>
      </c>
    </row>
    <row r="13" spans="1:10">
      <c r="A13" s="188"/>
      <c r="B13" s="188"/>
      <c r="C13" s="188"/>
      <c r="D13" s="188"/>
      <c r="E13" s="188" t="s">
        <v>575</v>
      </c>
      <c r="F13" s="189">
        <v>10.8</v>
      </c>
      <c r="G13" s="188" t="s">
        <v>576</v>
      </c>
      <c r="H13" s="189">
        <v>0</v>
      </c>
      <c r="I13" s="188" t="s">
        <v>577</v>
      </c>
      <c r="J13" s="189">
        <v>10.8</v>
      </c>
    </row>
    <row r="14" spans="1:10" ht="13.8" thickBot="1">
      <c r="A14" s="188"/>
      <c r="B14" s="188"/>
      <c r="C14" s="188"/>
      <c r="D14" s="188"/>
      <c r="E14" s="188" t="s">
        <v>578</v>
      </c>
      <c r="F14" s="189">
        <v>9.06</v>
      </c>
      <c r="G14" s="188"/>
      <c r="H14" s="203" t="s">
        <v>579</v>
      </c>
      <c r="I14" s="203"/>
      <c r="J14" s="189">
        <v>42.64</v>
      </c>
    </row>
    <row r="15" spans="1:10" ht="0.9" customHeight="1" thickTop="1">
      <c r="A15" s="190"/>
      <c r="B15" s="190"/>
      <c r="C15" s="190"/>
      <c r="D15" s="190"/>
      <c r="E15" s="190"/>
      <c r="F15" s="190"/>
      <c r="G15" s="190"/>
      <c r="H15" s="190"/>
      <c r="I15" s="190"/>
      <c r="J15" s="190"/>
    </row>
    <row r="16" spans="1:10" ht="18" customHeight="1">
      <c r="A16" s="123" t="s">
        <v>258</v>
      </c>
      <c r="B16" s="125" t="s">
        <v>242</v>
      </c>
      <c r="C16" s="123" t="s">
        <v>243</v>
      </c>
      <c r="D16" s="123" t="s">
        <v>244</v>
      </c>
      <c r="E16" s="198" t="s">
        <v>558</v>
      </c>
      <c r="F16" s="198"/>
      <c r="G16" s="124" t="s">
        <v>245</v>
      </c>
      <c r="H16" s="125" t="s">
        <v>246</v>
      </c>
      <c r="I16" s="125" t="s">
        <v>247</v>
      </c>
      <c r="J16" s="125" t="s">
        <v>249</v>
      </c>
    </row>
    <row r="17" spans="1:10" ht="36" customHeight="1">
      <c r="A17" s="130" t="s">
        <v>559</v>
      </c>
      <c r="B17" s="131" t="s">
        <v>259</v>
      </c>
      <c r="C17" s="130" t="s">
        <v>256</v>
      </c>
      <c r="D17" s="130" t="s">
        <v>260</v>
      </c>
      <c r="E17" s="206">
        <v>1.03</v>
      </c>
      <c r="F17" s="206"/>
      <c r="G17" s="132" t="s">
        <v>4</v>
      </c>
      <c r="H17" s="177">
        <v>1</v>
      </c>
      <c r="I17" s="133">
        <v>337.23</v>
      </c>
      <c r="J17" s="133">
        <v>337.23</v>
      </c>
    </row>
    <row r="18" spans="1:10" ht="24" customHeight="1">
      <c r="A18" s="178" t="s">
        <v>561</v>
      </c>
      <c r="B18" s="179" t="s">
        <v>562</v>
      </c>
      <c r="C18" s="178" t="s">
        <v>268</v>
      </c>
      <c r="D18" s="178" t="s">
        <v>87</v>
      </c>
      <c r="E18" s="205" t="s">
        <v>563</v>
      </c>
      <c r="F18" s="205"/>
      <c r="G18" s="180" t="s">
        <v>6</v>
      </c>
      <c r="H18" s="181">
        <v>1</v>
      </c>
      <c r="I18" s="182">
        <v>24.43</v>
      </c>
      <c r="J18" s="182">
        <v>24.43</v>
      </c>
    </row>
    <row r="19" spans="1:10" ht="24" customHeight="1">
      <c r="A19" s="178" t="s">
        <v>561</v>
      </c>
      <c r="B19" s="179" t="s">
        <v>564</v>
      </c>
      <c r="C19" s="178" t="s">
        <v>268</v>
      </c>
      <c r="D19" s="178" t="s">
        <v>13</v>
      </c>
      <c r="E19" s="205" t="s">
        <v>563</v>
      </c>
      <c r="F19" s="205"/>
      <c r="G19" s="180" t="s">
        <v>6</v>
      </c>
      <c r="H19" s="181">
        <v>1</v>
      </c>
      <c r="I19" s="182">
        <v>18.05</v>
      </c>
      <c r="J19" s="182">
        <v>18.05</v>
      </c>
    </row>
    <row r="20" spans="1:10" ht="36" customHeight="1">
      <c r="A20" s="183" t="s">
        <v>565</v>
      </c>
      <c r="B20" s="184" t="s">
        <v>580</v>
      </c>
      <c r="C20" s="183" t="s">
        <v>268</v>
      </c>
      <c r="D20" s="183" t="s">
        <v>581</v>
      </c>
      <c r="E20" s="204" t="s">
        <v>568</v>
      </c>
      <c r="F20" s="204"/>
      <c r="G20" s="185" t="s">
        <v>4</v>
      </c>
      <c r="H20" s="186">
        <v>1.05</v>
      </c>
      <c r="I20" s="187">
        <v>225</v>
      </c>
      <c r="J20" s="187">
        <v>236.25</v>
      </c>
    </row>
    <row r="21" spans="1:10" ht="24" customHeight="1">
      <c r="A21" s="183" t="s">
        <v>565</v>
      </c>
      <c r="B21" s="184" t="s">
        <v>582</v>
      </c>
      <c r="C21" s="183" t="s">
        <v>268</v>
      </c>
      <c r="D21" s="183" t="s">
        <v>583</v>
      </c>
      <c r="E21" s="204" t="s">
        <v>568</v>
      </c>
      <c r="F21" s="204"/>
      <c r="G21" s="185" t="s">
        <v>2</v>
      </c>
      <c r="H21" s="186">
        <v>5.3</v>
      </c>
      <c r="I21" s="187">
        <v>6.66</v>
      </c>
      <c r="J21" s="187">
        <v>35.29</v>
      </c>
    </row>
    <row r="22" spans="1:10" ht="24" customHeight="1">
      <c r="A22" s="183" t="s">
        <v>565</v>
      </c>
      <c r="B22" s="184" t="s">
        <v>584</v>
      </c>
      <c r="C22" s="183" t="s">
        <v>268</v>
      </c>
      <c r="D22" s="183" t="s">
        <v>585</v>
      </c>
      <c r="E22" s="204" t="s">
        <v>568</v>
      </c>
      <c r="F22" s="204"/>
      <c r="G22" s="185" t="s">
        <v>2</v>
      </c>
      <c r="H22" s="186">
        <v>3.3</v>
      </c>
      <c r="I22" s="187">
        <v>6.9</v>
      </c>
      <c r="J22" s="187">
        <v>22.77</v>
      </c>
    </row>
    <row r="23" spans="1:10" ht="24" customHeight="1">
      <c r="A23" s="183" t="s">
        <v>565</v>
      </c>
      <c r="B23" s="184" t="s">
        <v>586</v>
      </c>
      <c r="C23" s="183" t="s">
        <v>268</v>
      </c>
      <c r="D23" s="183" t="s">
        <v>587</v>
      </c>
      <c r="E23" s="204" t="s">
        <v>568</v>
      </c>
      <c r="F23" s="204"/>
      <c r="G23" s="185" t="s">
        <v>588</v>
      </c>
      <c r="H23" s="186">
        <v>0.02</v>
      </c>
      <c r="I23" s="187">
        <v>22.48</v>
      </c>
      <c r="J23" s="187">
        <v>0.44</v>
      </c>
    </row>
    <row r="24" spans="1:10">
      <c r="A24" s="188"/>
      <c r="B24" s="188"/>
      <c r="C24" s="188"/>
      <c r="D24" s="188"/>
      <c r="E24" s="188" t="s">
        <v>575</v>
      </c>
      <c r="F24" s="189">
        <v>36.020000000000003</v>
      </c>
      <c r="G24" s="188" t="s">
        <v>576</v>
      </c>
      <c r="H24" s="189">
        <v>0</v>
      </c>
      <c r="I24" s="188" t="s">
        <v>577</v>
      </c>
      <c r="J24" s="189">
        <v>36.020000000000003</v>
      </c>
    </row>
    <row r="25" spans="1:10" ht="13.8" thickBot="1">
      <c r="A25" s="188"/>
      <c r="B25" s="188"/>
      <c r="C25" s="188"/>
      <c r="D25" s="188"/>
      <c r="E25" s="188" t="s">
        <v>578</v>
      </c>
      <c r="F25" s="189">
        <v>91.05</v>
      </c>
      <c r="G25" s="188"/>
      <c r="H25" s="203" t="s">
        <v>579</v>
      </c>
      <c r="I25" s="203"/>
      <c r="J25" s="189">
        <v>428.28</v>
      </c>
    </row>
    <row r="26" spans="1:10" ht="0.9" customHeight="1" thickTop="1">
      <c r="A26" s="190"/>
      <c r="B26" s="190"/>
      <c r="C26" s="190"/>
      <c r="D26" s="190"/>
      <c r="E26" s="190"/>
      <c r="F26" s="190"/>
      <c r="G26" s="190"/>
      <c r="H26" s="190"/>
      <c r="I26" s="190"/>
      <c r="J26" s="190"/>
    </row>
    <row r="27" spans="1:10" ht="18" customHeight="1">
      <c r="A27" s="123" t="s">
        <v>261</v>
      </c>
      <c r="B27" s="125" t="s">
        <v>242</v>
      </c>
      <c r="C27" s="123" t="s">
        <v>243</v>
      </c>
      <c r="D27" s="123" t="s">
        <v>244</v>
      </c>
      <c r="E27" s="198" t="s">
        <v>558</v>
      </c>
      <c r="F27" s="198"/>
      <c r="G27" s="124" t="s">
        <v>245</v>
      </c>
      <c r="H27" s="125" t="s">
        <v>246</v>
      </c>
      <c r="I27" s="125" t="s">
        <v>247</v>
      </c>
      <c r="J27" s="125" t="s">
        <v>249</v>
      </c>
    </row>
    <row r="28" spans="1:10" ht="24" customHeight="1">
      <c r="A28" s="130" t="s">
        <v>559</v>
      </c>
      <c r="B28" s="131" t="s">
        <v>262</v>
      </c>
      <c r="C28" s="130" t="s">
        <v>256</v>
      </c>
      <c r="D28" s="130" t="s">
        <v>263</v>
      </c>
      <c r="E28" s="206">
        <v>1.03</v>
      </c>
      <c r="F28" s="206"/>
      <c r="G28" s="132" t="s">
        <v>264</v>
      </c>
      <c r="H28" s="177">
        <v>1</v>
      </c>
      <c r="I28" s="133">
        <v>37.090000000000003</v>
      </c>
      <c r="J28" s="133">
        <v>37.090000000000003</v>
      </c>
    </row>
    <row r="29" spans="1:10" ht="24" customHeight="1">
      <c r="A29" s="178" t="s">
        <v>561</v>
      </c>
      <c r="B29" s="179" t="s">
        <v>589</v>
      </c>
      <c r="C29" s="178" t="s">
        <v>268</v>
      </c>
      <c r="D29" s="178" t="s">
        <v>590</v>
      </c>
      <c r="E29" s="205" t="s">
        <v>563</v>
      </c>
      <c r="F29" s="205"/>
      <c r="G29" s="180" t="s">
        <v>2</v>
      </c>
      <c r="H29" s="181">
        <v>1</v>
      </c>
      <c r="I29" s="182">
        <v>16.09</v>
      </c>
      <c r="J29" s="182">
        <v>16.09</v>
      </c>
    </row>
    <row r="30" spans="1:10" ht="36" customHeight="1">
      <c r="A30" s="183" t="s">
        <v>565</v>
      </c>
      <c r="B30" s="184" t="s">
        <v>591</v>
      </c>
      <c r="C30" s="183" t="s">
        <v>268</v>
      </c>
      <c r="D30" s="183" t="s">
        <v>592</v>
      </c>
      <c r="E30" s="204" t="s">
        <v>593</v>
      </c>
      <c r="F30" s="204"/>
      <c r="G30" s="185" t="s">
        <v>594</v>
      </c>
      <c r="H30" s="186">
        <v>1</v>
      </c>
      <c r="I30" s="187">
        <v>21</v>
      </c>
      <c r="J30" s="187">
        <v>21</v>
      </c>
    </row>
    <row r="31" spans="1:10">
      <c r="A31" s="188"/>
      <c r="B31" s="188"/>
      <c r="C31" s="188"/>
      <c r="D31" s="188"/>
      <c r="E31" s="188" t="s">
        <v>575</v>
      </c>
      <c r="F31" s="189">
        <v>13.83</v>
      </c>
      <c r="G31" s="188" t="s">
        <v>576</v>
      </c>
      <c r="H31" s="189">
        <v>0</v>
      </c>
      <c r="I31" s="188" t="s">
        <v>577</v>
      </c>
      <c r="J31" s="189">
        <v>13.83</v>
      </c>
    </row>
    <row r="32" spans="1:10" ht="13.8" thickBot="1">
      <c r="A32" s="188"/>
      <c r="B32" s="188"/>
      <c r="C32" s="188"/>
      <c r="D32" s="188"/>
      <c r="E32" s="188" t="s">
        <v>578</v>
      </c>
      <c r="F32" s="189">
        <v>10.01</v>
      </c>
      <c r="G32" s="188"/>
      <c r="H32" s="203" t="s">
        <v>579</v>
      </c>
      <c r="I32" s="203"/>
      <c r="J32" s="189">
        <v>47.1</v>
      </c>
    </row>
    <row r="33" spans="1:10" ht="0.9" customHeight="1" thickTop="1">
      <c r="A33" s="190"/>
      <c r="B33" s="190"/>
      <c r="C33" s="190"/>
      <c r="D33" s="190"/>
      <c r="E33" s="190"/>
      <c r="F33" s="190"/>
      <c r="G33" s="190"/>
      <c r="H33" s="190"/>
      <c r="I33" s="190"/>
      <c r="J33" s="190"/>
    </row>
    <row r="34" spans="1:10" ht="18" customHeight="1">
      <c r="A34" s="123" t="s">
        <v>266</v>
      </c>
      <c r="B34" s="125" t="s">
        <v>242</v>
      </c>
      <c r="C34" s="123" t="s">
        <v>243</v>
      </c>
      <c r="D34" s="123" t="s">
        <v>244</v>
      </c>
      <c r="E34" s="198" t="s">
        <v>558</v>
      </c>
      <c r="F34" s="198"/>
      <c r="G34" s="124" t="s">
        <v>245</v>
      </c>
      <c r="H34" s="125" t="s">
        <v>246</v>
      </c>
      <c r="I34" s="125" t="s">
        <v>247</v>
      </c>
      <c r="J34" s="125" t="s">
        <v>249</v>
      </c>
    </row>
    <row r="35" spans="1:10" ht="24" customHeight="1">
      <c r="A35" s="130" t="s">
        <v>559</v>
      </c>
      <c r="B35" s="131" t="s">
        <v>267</v>
      </c>
      <c r="C35" s="130" t="s">
        <v>268</v>
      </c>
      <c r="D35" s="130" t="s">
        <v>269</v>
      </c>
      <c r="E35" s="206" t="s">
        <v>563</v>
      </c>
      <c r="F35" s="206"/>
      <c r="G35" s="132" t="s">
        <v>270</v>
      </c>
      <c r="H35" s="177">
        <v>1</v>
      </c>
      <c r="I35" s="133">
        <v>5185.75</v>
      </c>
      <c r="J35" s="133">
        <v>5185.75</v>
      </c>
    </row>
    <row r="36" spans="1:10" ht="24" customHeight="1">
      <c r="A36" s="178" t="s">
        <v>561</v>
      </c>
      <c r="B36" s="179" t="s">
        <v>595</v>
      </c>
      <c r="C36" s="178" t="s">
        <v>268</v>
      </c>
      <c r="D36" s="178" t="s">
        <v>596</v>
      </c>
      <c r="E36" s="205" t="s">
        <v>563</v>
      </c>
      <c r="F36" s="205"/>
      <c r="G36" s="180" t="s">
        <v>270</v>
      </c>
      <c r="H36" s="181">
        <v>1</v>
      </c>
      <c r="I36" s="182">
        <v>62.06</v>
      </c>
      <c r="J36" s="182">
        <v>62.06</v>
      </c>
    </row>
    <row r="37" spans="1:10" ht="24" customHeight="1">
      <c r="A37" s="183" t="s">
        <v>565</v>
      </c>
      <c r="B37" s="184" t="s">
        <v>597</v>
      </c>
      <c r="C37" s="183" t="s">
        <v>268</v>
      </c>
      <c r="D37" s="183" t="s">
        <v>598</v>
      </c>
      <c r="E37" s="204" t="s">
        <v>599</v>
      </c>
      <c r="F37" s="204"/>
      <c r="G37" s="185" t="s">
        <v>270</v>
      </c>
      <c r="H37" s="186">
        <v>1</v>
      </c>
      <c r="I37" s="187">
        <v>4738.0200000000004</v>
      </c>
      <c r="J37" s="187">
        <v>4738.0200000000004</v>
      </c>
    </row>
    <row r="38" spans="1:10" ht="24" customHeight="1">
      <c r="A38" s="183" t="s">
        <v>565</v>
      </c>
      <c r="B38" s="184" t="s">
        <v>600</v>
      </c>
      <c r="C38" s="183" t="s">
        <v>268</v>
      </c>
      <c r="D38" s="183" t="s">
        <v>601</v>
      </c>
      <c r="E38" s="204" t="s">
        <v>593</v>
      </c>
      <c r="F38" s="204"/>
      <c r="G38" s="185" t="s">
        <v>270</v>
      </c>
      <c r="H38" s="186">
        <v>1</v>
      </c>
      <c r="I38" s="187">
        <v>202.94</v>
      </c>
      <c r="J38" s="187">
        <v>202.94</v>
      </c>
    </row>
    <row r="39" spans="1:10" ht="24" customHeight="1">
      <c r="A39" s="183" t="s">
        <v>565</v>
      </c>
      <c r="B39" s="184" t="s">
        <v>602</v>
      </c>
      <c r="C39" s="183" t="s">
        <v>268</v>
      </c>
      <c r="D39" s="183" t="s">
        <v>603</v>
      </c>
      <c r="E39" s="204" t="s">
        <v>568</v>
      </c>
      <c r="F39" s="204"/>
      <c r="G39" s="185" t="s">
        <v>270</v>
      </c>
      <c r="H39" s="186">
        <v>1</v>
      </c>
      <c r="I39" s="187">
        <v>152.35</v>
      </c>
      <c r="J39" s="187">
        <v>152.35</v>
      </c>
    </row>
    <row r="40" spans="1:10" ht="24" customHeight="1">
      <c r="A40" s="183" t="s">
        <v>565</v>
      </c>
      <c r="B40" s="184" t="s">
        <v>604</v>
      </c>
      <c r="C40" s="183" t="s">
        <v>268</v>
      </c>
      <c r="D40" s="183" t="s">
        <v>605</v>
      </c>
      <c r="E40" s="204" t="s">
        <v>593</v>
      </c>
      <c r="F40" s="204"/>
      <c r="G40" s="185" t="s">
        <v>270</v>
      </c>
      <c r="H40" s="186">
        <v>1</v>
      </c>
      <c r="I40" s="187">
        <v>18.579999999999998</v>
      </c>
      <c r="J40" s="187">
        <v>18.579999999999998</v>
      </c>
    </row>
    <row r="41" spans="1:10" ht="24" customHeight="1">
      <c r="A41" s="183" t="s">
        <v>565</v>
      </c>
      <c r="B41" s="184" t="s">
        <v>606</v>
      </c>
      <c r="C41" s="183" t="s">
        <v>268</v>
      </c>
      <c r="D41" s="183" t="s">
        <v>607</v>
      </c>
      <c r="E41" s="204" t="s">
        <v>568</v>
      </c>
      <c r="F41" s="204"/>
      <c r="G41" s="185" t="s">
        <v>270</v>
      </c>
      <c r="H41" s="186">
        <v>1</v>
      </c>
      <c r="I41" s="187">
        <v>11.8</v>
      </c>
      <c r="J41" s="187">
        <v>11.8</v>
      </c>
    </row>
    <row r="42" spans="1:10">
      <c r="A42" s="188"/>
      <c r="B42" s="188"/>
      <c r="C42" s="188"/>
      <c r="D42" s="188"/>
      <c r="E42" s="188" t="s">
        <v>575</v>
      </c>
      <c r="F42" s="189">
        <v>4800.08</v>
      </c>
      <c r="G42" s="188" t="s">
        <v>576</v>
      </c>
      <c r="H42" s="189">
        <v>0</v>
      </c>
      <c r="I42" s="188" t="s">
        <v>577</v>
      </c>
      <c r="J42" s="189">
        <v>4800.08</v>
      </c>
    </row>
    <row r="43" spans="1:10" ht="13.8" thickBot="1">
      <c r="A43" s="188"/>
      <c r="B43" s="188"/>
      <c r="C43" s="188"/>
      <c r="D43" s="188"/>
      <c r="E43" s="188" t="s">
        <v>578</v>
      </c>
      <c r="F43" s="189">
        <v>1400.15</v>
      </c>
      <c r="G43" s="188"/>
      <c r="H43" s="203" t="s">
        <v>579</v>
      </c>
      <c r="I43" s="203"/>
      <c r="J43" s="189">
        <v>6585.9</v>
      </c>
    </row>
    <row r="44" spans="1:10" ht="0.9" customHeight="1" thickTop="1">
      <c r="A44" s="190"/>
      <c r="B44" s="190"/>
      <c r="C44" s="190"/>
      <c r="D44" s="190"/>
      <c r="E44" s="190"/>
      <c r="F44" s="190"/>
      <c r="G44" s="190"/>
      <c r="H44" s="190"/>
      <c r="I44" s="190"/>
      <c r="J44" s="190"/>
    </row>
    <row r="45" spans="1:10" ht="18" customHeight="1">
      <c r="A45" s="123" t="s">
        <v>271</v>
      </c>
      <c r="B45" s="125" t="s">
        <v>242</v>
      </c>
      <c r="C45" s="123" t="s">
        <v>243</v>
      </c>
      <c r="D45" s="123" t="s">
        <v>244</v>
      </c>
      <c r="E45" s="198" t="s">
        <v>558</v>
      </c>
      <c r="F45" s="198"/>
      <c r="G45" s="124" t="s">
        <v>245</v>
      </c>
      <c r="H45" s="125" t="s">
        <v>246</v>
      </c>
      <c r="I45" s="125" t="s">
        <v>247</v>
      </c>
      <c r="J45" s="125" t="s">
        <v>249</v>
      </c>
    </row>
    <row r="46" spans="1:10" ht="36" customHeight="1">
      <c r="A46" s="130" t="s">
        <v>559</v>
      </c>
      <c r="B46" s="131" t="s">
        <v>272</v>
      </c>
      <c r="C46" s="130" t="s">
        <v>256</v>
      </c>
      <c r="D46" s="130" t="s">
        <v>273</v>
      </c>
      <c r="E46" s="206" t="s">
        <v>563</v>
      </c>
      <c r="F46" s="206"/>
      <c r="G46" s="132" t="s">
        <v>270</v>
      </c>
      <c r="H46" s="177">
        <v>1</v>
      </c>
      <c r="I46" s="133">
        <v>4285.91</v>
      </c>
      <c r="J46" s="133">
        <v>4285.91</v>
      </c>
    </row>
    <row r="47" spans="1:10" ht="24" customHeight="1">
      <c r="A47" s="178" t="s">
        <v>561</v>
      </c>
      <c r="B47" s="179" t="s">
        <v>608</v>
      </c>
      <c r="C47" s="178" t="s">
        <v>268</v>
      </c>
      <c r="D47" s="178" t="s">
        <v>609</v>
      </c>
      <c r="E47" s="205" t="s">
        <v>563</v>
      </c>
      <c r="F47" s="205"/>
      <c r="G47" s="180" t="s">
        <v>270</v>
      </c>
      <c r="H47" s="181">
        <v>1</v>
      </c>
      <c r="I47" s="182">
        <v>143.61000000000001</v>
      </c>
      <c r="J47" s="182">
        <v>143.61000000000001</v>
      </c>
    </row>
    <row r="48" spans="1:10" ht="24" customHeight="1">
      <c r="A48" s="183" t="s">
        <v>565</v>
      </c>
      <c r="B48" s="184" t="s">
        <v>610</v>
      </c>
      <c r="C48" s="183" t="s">
        <v>268</v>
      </c>
      <c r="D48" s="183" t="s">
        <v>611</v>
      </c>
      <c r="E48" s="204" t="s">
        <v>599</v>
      </c>
      <c r="F48" s="204"/>
      <c r="G48" s="185" t="s">
        <v>270</v>
      </c>
      <c r="H48" s="186">
        <v>0.25</v>
      </c>
      <c r="I48" s="187">
        <v>15781.5</v>
      </c>
      <c r="J48" s="187">
        <v>3945.37</v>
      </c>
    </row>
    <row r="49" spans="1:10" ht="24" customHeight="1">
      <c r="A49" s="183" t="s">
        <v>565</v>
      </c>
      <c r="B49" s="184" t="s">
        <v>602</v>
      </c>
      <c r="C49" s="183" t="s">
        <v>268</v>
      </c>
      <c r="D49" s="183" t="s">
        <v>603</v>
      </c>
      <c r="E49" s="204" t="s">
        <v>568</v>
      </c>
      <c r="F49" s="204"/>
      <c r="G49" s="185" t="s">
        <v>270</v>
      </c>
      <c r="H49" s="186">
        <v>1</v>
      </c>
      <c r="I49" s="187">
        <v>152.35</v>
      </c>
      <c r="J49" s="187">
        <v>152.35</v>
      </c>
    </row>
    <row r="50" spans="1:10" ht="24" customHeight="1">
      <c r="A50" s="183" t="s">
        <v>565</v>
      </c>
      <c r="B50" s="184" t="s">
        <v>606</v>
      </c>
      <c r="C50" s="183" t="s">
        <v>268</v>
      </c>
      <c r="D50" s="183" t="s">
        <v>607</v>
      </c>
      <c r="E50" s="204" t="s">
        <v>568</v>
      </c>
      <c r="F50" s="204"/>
      <c r="G50" s="185" t="s">
        <v>270</v>
      </c>
      <c r="H50" s="186">
        <v>1</v>
      </c>
      <c r="I50" s="187">
        <v>11.8</v>
      </c>
      <c r="J50" s="187">
        <v>11.8</v>
      </c>
    </row>
    <row r="51" spans="1:10" ht="24" customHeight="1">
      <c r="A51" s="183" t="s">
        <v>565</v>
      </c>
      <c r="B51" s="184" t="s">
        <v>612</v>
      </c>
      <c r="C51" s="183" t="s">
        <v>268</v>
      </c>
      <c r="D51" s="183" t="s">
        <v>613</v>
      </c>
      <c r="E51" s="204" t="s">
        <v>593</v>
      </c>
      <c r="F51" s="204"/>
      <c r="G51" s="185" t="s">
        <v>270</v>
      </c>
      <c r="H51" s="186">
        <v>1</v>
      </c>
      <c r="I51" s="187">
        <v>1.9</v>
      </c>
      <c r="J51" s="187">
        <v>1.9</v>
      </c>
    </row>
    <row r="52" spans="1:10" ht="24" customHeight="1">
      <c r="A52" s="183" t="s">
        <v>565</v>
      </c>
      <c r="B52" s="184" t="s">
        <v>614</v>
      </c>
      <c r="C52" s="183" t="s">
        <v>268</v>
      </c>
      <c r="D52" s="183" t="s">
        <v>615</v>
      </c>
      <c r="E52" s="204" t="s">
        <v>593</v>
      </c>
      <c r="F52" s="204"/>
      <c r="G52" s="185" t="s">
        <v>270</v>
      </c>
      <c r="H52" s="186">
        <v>0.25</v>
      </c>
      <c r="I52" s="187">
        <v>123.54</v>
      </c>
      <c r="J52" s="187">
        <v>30.88</v>
      </c>
    </row>
    <row r="53" spans="1:10">
      <c r="A53" s="188"/>
      <c r="B53" s="188"/>
      <c r="C53" s="188"/>
      <c r="D53" s="188"/>
      <c r="E53" s="188" t="s">
        <v>575</v>
      </c>
      <c r="F53" s="189">
        <v>4088.98</v>
      </c>
      <c r="G53" s="188" t="s">
        <v>576</v>
      </c>
      <c r="H53" s="189">
        <v>0</v>
      </c>
      <c r="I53" s="188" t="s">
        <v>577</v>
      </c>
      <c r="J53" s="189">
        <v>4088.98</v>
      </c>
    </row>
    <row r="54" spans="1:10" ht="13.8" thickBot="1">
      <c r="A54" s="188"/>
      <c r="B54" s="188"/>
      <c r="C54" s="188"/>
      <c r="D54" s="188"/>
      <c r="E54" s="188" t="s">
        <v>578</v>
      </c>
      <c r="F54" s="189">
        <v>1157.19</v>
      </c>
      <c r="G54" s="188"/>
      <c r="H54" s="203" t="s">
        <v>579</v>
      </c>
      <c r="I54" s="203"/>
      <c r="J54" s="189">
        <v>5443.1</v>
      </c>
    </row>
    <row r="55" spans="1:10" ht="0.9" customHeight="1" thickTop="1">
      <c r="A55" s="190"/>
      <c r="B55" s="190"/>
      <c r="C55" s="190"/>
      <c r="D55" s="190"/>
      <c r="E55" s="190"/>
      <c r="F55" s="190"/>
      <c r="G55" s="190"/>
      <c r="H55" s="190"/>
      <c r="I55" s="190"/>
      <c r="J55" s="190"/>
    </row>
    <row r="56" spans="1:10" ht="18" customHeight="1">
      <c r="A56" s="123" t="s">
        <v>274</v>
      </c>
      <c r="B56" s="125" t="s">
        <v>242</v>
      </c>
      <c r="C56" s="123" t="s">
        <v>243</v>
      </c>
      <c r="D56" s="123" t="s">
        <v>244</v>
      </c>
      <c r="E56" s="198" t="s">
        <v>558</v>
      </c>
      <c r="F56" s="198"/>
      <c r="G56" s="124" t="s">
        <v>245</v>
      </c>
      <c r="H56" s="125" t="s">
        <v>246</v>
      </c>
      <c r="I56" s="125" t="s">
        <v>247</v>
      </c>
      <c r="J56" s="125" t="s">
        <v>249</v>
      </c>
    </row>
    <row r="57" spans="1:10" ht="24" customHeight="1">
      <c r="A57" s="130" t="s">
        <v>559</v>
      </c>
      <c r="B57" s="131" t="s">
        <v>275</v>
      </c>
      <c r="C57" s="130" t="s">
        <v>256</v>
      </c>
      <c r="D57" s="130" t="s">
        <v>276</v>
      </c>
      <c r="E57" s="206" t="s">
        <v>616</v>
      </c>
      <c r="F57" s="206"/>
      <c r="G57" s="132" t="s">
        <v>277</v>
      </c>
      <c r="H57" s="177">
        <v>1</v>
      </c>
      <c r="I57" s="133">
        <v>263.94</v>
      </c>
      <c r="J57" s="133">
        <v>263.94</v>
      </c>
    </row>
    <row r="58" spans="1:10" ht="24" customHeight="1">
      <c r="A58" s="183" t="s">
        <v>565</v>
      </c>
      <c r="B58" s="184" t="s">
        <v>617</v>
      </c>
      <c r="C58" s="183" t="s">
        <v>256</v>
      </c>
      <c r="D58" s="183" t="s">
        <v>618</v>
      </c>
      <c r="E58" s="204" t="s">
        <v>619</v>
      </c>
      <c r="F58" s="204"/>
      <c r="G58" s="185" t="s">
        <v>277</v>
      </c>
      <c r="H58" s="186">
        <v>1</v>
      </c>
      <c r="I58" s="187">
        <v>233.94</v>
      </c>
      <c r="J58" s="187">
        <v>233.94</v>
      </c>
    </row>
    <row r="59" spans="1:10" ht="24" customHeight="1">
      <c r="A59" s="183" t="s">
        <v>565</v>
      </c>
      <c r="B59" s="184" t="s">
        <v>620</v>
      </c>
      <c r="C59" s="183" t="s">
        <v>256</v>
      </c>
      <c r="D59" s="183" t="s">
        <v>1118</v>
      </c>
      <c r="E59" s="204" t="s">
        <v>621</v>
      </c>
      <c r="F59" s="204"/>
      <c r="G59" s="185" t="s">
        <v>277</v>
      </c>
      <c r="H59" s="186">
        <v>5</v>
      </c>
      <c r="I59" s="187">
        <v>7</v>
      </c>
      <c r="J59" s="187">
        <v>35</v>
      </c>
    </row>
    <row r="60" spans="1:10">
      <c r="A60" s="188"/>
      <c r="B60" s="188"/>
      <c r="C60" s="188"/>
      <c r="D60" s="188"/>
      <c r="E60" s="188" t="s">
        <v>575</v>
      </c>
      <c r="F60" s="189">
        <v>0</v>
      </c>
      <c r="G60" s="188" t="s">
        <v>576</v>
      </c>
      <c r="H60" s="189">
        <v>0</v>
      </c>
      <c r="I60" s="188" t="s">
        <v>577</v>
      </c>
      <c r="J60" s="189">
        <v>0</v>
      </c>
    </row>
    <row r="61" spans="1:10" ht="13.8" thickBot="1">
      <c r="A61" s="188"/>
      <c r="B61" s="188"/>
      <c r="C61" s="188"/>
      <c r="D61" s="188"/>
      <c r="E61" s="188" t="s">
        <v>578</v>
      </c>
      <c r="F61" s="189">
        <v>72.61</v>
      </c>
      <c r="G61" s="188"/>
      <c r="H61" s="203" t="s">
        <v>579</v>
      </c>
      <c r="I61" s="203"/>
      <c r="J61" s="189">
        <v>341.55</v>
      </c>
    </row>
    <row r="62" spans="1:10" ht="0.9" customHeight="1" thickTop="1">
      <c r="A62" s="190"/>
      <c r="B62" s="190"/>
      <c r="C62" s="190"/>
      <c r="D62" s="190"/>
      <c r="E62" s="190"/>
      <c r="F62" s="190"/>
      <c r="G62" s="190"/>
      <c r="H62" s="190"/>
      <c r="I62" s="190"/>
      <c r="J62" s="190"/>
    </row>
    <row r="63" spans="1:10" ht="18" customHeight="1">
      <c r="A63" s="123" t="s">
        <v>279</v>
      </c>
      <c r="B63" s="125" t="s">
        <v>242</v>
      </c>
      <c r="C63" s="123" t="s">
        <v>243</v>
      </c>
      <c r="D63" s="123" t="s">
        <v>244</v>
      </c>
      <c r="E63" s="198" t="s">
        <v>558</v>
      </c>
      <c r="F63" s="198"/>
      <c r="G63" s="124" t="s">
        <v>245</v>
      </c>
      <c r="H63" s="125" t="s">
        <v>246</v>
      </c>
      <c r="I63" s="125" t="s">
        <v>247</v>
      </c>
      <c r="J63" s="125" t="s">
        <v>249</v>
      </c>
    </row>
    <row r="64" spans="1:10" ht="24" customHeight="1">
      <c r="A64" s="130" t="s">
        <v>559</v>
      </c>
      <c r="B64" s="131" t="s">
        <v>280</v>
      </c>
      <c r="C64" s="130" t="s">
        <v>268</v>
      </c>
      <c r="D64" s="130" t="s">
        <v>281</v>
      </c>
      <c r="E64" s="206" t="s">
        <v>616</v>
      </c>
      <c r="F64" s="206"/>
      <c r="G64" s="132" t="s">
        <v>4</v>
      </c>
      <c r="H64" s="177">
        <v>1</v>
      </c>
      <c r="I64" s="133">
        <v>13.85</v>
      </c>
      <c r="J64" s="133">
        <v>13.85</v>
      </c>
    </row>
    <row r="65" spans="1:10" ht="24" customHeight="1">
      <c r="A65" s="178" t="s">
        <v>561</v>
      </c>
      <c r="B65" s="179" t="s">
        <v>564</v>
      </c>
      <c r="C65" s="178" t="s">
        <v>268</v>
      </c>
      <c r="D65" s="178" t="s">
        <v>13</v>
      </c>
      <c r="E65" s="205" t="s">
        <v>563</v>
      </c>
      <c r="F65" s="205"/>
      <c r="G65" s="180" t="s">
        <v>6</v>
      </c>
      <c r="H65" s="181">
        <v>0.15820000000000001</v>
      </c>
      <c r="I65" s="182">
        <v>18.05</v>
      </c>
      <c r="J65" s="182">
        <v>2.85</v>
      </c>
    </row>
    <row r="66" spans="1:10" ht="24" customHeight="1">
      <c r="A66" s="178" t="s">
        <v>561</v>
      </c>
      <c r="B66" s="179" t="s">
        <v>622</v>
      </c>
      <c r="C66" s="178" t="s">
        <v>268</v>
      </c>
      <c r="D66" s="178" t="s">
        <v>85</v>
      </c>
      <c r="E66" s="205" t="s">
        <v>563</v>
      </c>
      <c r="F66" s="205"/>
      <c r="G66" s="180" t="s">
        <v>6</v>
      </c>
      <c r="H66" s="181">
        <v>0.45910000000000001</v>
      </c>
      <c r="I66" s="182">
        <v>23.98</v>
      </c>
      <c r="J66" s="182">
        <v>11</v>
      </c>
    </row>
    <row r="67" spans="1:10">
      <c r="A67" s="188"/>
      <c r="B67" s="188"/>
      <c r="C67" s="188"/>
      <c r="D67" s="188"/>
      <c r="E67" s="188" t="s">
        <v>575</v>
      </c>
      <c r="F67" s="189">
        <v>11.81</v>
      </c>
      <c r="G67" s="188" t="s">
        <v>576</v>
      </c>
      <c r="H67" s="189">
        <v>0</v>
      </c>
      <c r="I67" s="188" t="s">
        <v>577</v>
      </c>
      <c r="J67" s="189">
        <v>11.81</v>
      </c>
    </row>
    <row r="68" spans="1:10" ht="13.8" thickBot="1">
      <c r="A68" s="188"/>
      <c r="B68" s="188"/>
      <c r="C68" s="188"/>
      <c r="D68" s="188"/>
      <c r="E68" s="188" t="s">
        <v>578</v>
      </c>
      <c r="F68" s="189">
        <v>3.73</v>
      </c>
      <c r="G68" s="188"/>
      <c r="H68" s="203" t="s">
        <v>579</v>
      </c>
      <c r="I68" s="203"/>
      <c r="J68" s="189">
        <v>17.579999999999998</v>
      </c>
    </row>
    <row r="69" spans="1:10" ht="0.9" customHeight="1" thickTop="1">
      <c r="A69" s="190"/>
      <c r="B69" s="190"/>
      <c r="C69" s="190"/>
      <c r="D69" s="190"/>
      <c r="E69" s="190"/>
      <c r="F69" s="190"/>
      <c r="G69" s="190"/>
      <c r="H69" s="190"/>
      <c r="I69" s="190"/>
      <c r="J69" s="190"/>
    </row>
    <row r="70" spans="1:10" ht="18" customHeight="1">
      <c r="A70" s="123" t="s">
        <v>282</v>
      </c>
      <c r="B70" s="125" t="s">
        <v>242</v>
      </c>
      <c r="C70" s="123" t="s">
        <v>243</v>
      </c>
      <c r="D70" s="123" t="s">
        <v>244</v>
      </c>
      <c r="E70" s="198" t="s">
        <v>558</v>
      </c>
      <c r="F70" s="198"/>
      <c r="G70" s="124" t="s">
        <v>245</v>
      </c>
      <c r="H70" s="125" t="s">
        <v>246</v>
      </c>
      <c r="I70" s="125" t="s">
        <v>247</v>
      </c>
      <c r="J70" s="125" t="s">
        <v>249</v>
      </c>
    </row>
    <row r="71" spans="1:10" ht="24" customHeight="1">
      <c r="A71" s="130" t="s">
        <v>559</v>
      </c>
      <c r="B71" s="131" t="s">
        <v>283</v>
      </c>
      <c r="C71" s="130" t="s">
        <v>256</v>
      </c>
      <c r="D71" s="130" t="s">
        <v>284</v>
      </c>
      <c r="E71" s="206">
        <v>102</v>
      </c>
      <c r="F71" s="206"/>
      <c r="G71" s="132" t="s">
        <v>4</v>
      </c>
      <c r="H71" s="177">
        <v>1</v>
      </c>
      <c r="I71" s="133">
        <v>7.77</v>
      </c>
      <c r="J71" s="133">
        <v>7.77</v>
      </c>
    </row>
    <row r="72" spans="1:10" ht="24" customHeight="1">
      <c r="A72" s="178" t="s">
        <v>561</v>
      </c>
      <c r="B72" s="179" t="s">
        <v>564</v>
      </c>
      <c r="C72" s="178" t="s">
        <v>268</v>
      </c>
      <c r="D72" s="178" t="s">
        <v>13</v>
      </c>
      <c r="E72" s="205" t="s">
        <v>563</v>
      </c>
      <c r="F72" s="205"/>
      <c r="G72" s="180" t="s">
        <v>6</v>
      </c>
      <c r="H72" s="181">
        <v>0.19</v>
      </c>
      <c r="I72" s="182">
        <v>18.05</v>
      </c>
      <c r="J72" s="182">
        <v>3.42</v>
      </c>
    </row>
    <row r="73" spans="1:10" ht="24" customHeight="1">
      <c r="A73" s="178" t="s">
        <v>561</v>
      </c>
      <c r="B73" s="179" t="s">
        <v>623</v>
      </c>
      <c r="C73" s="178" t="s">
        <v>268</v>
      </c>
      <c r="D73" s="178" t="s">
        <v>139</v>
      </c>
      <c r="E73" s="205" t="s">
        <v>563</v>
      </c>
      <c r="F73" s="205"/>
      <c r="G73" s="180" t="s">
        <v>6</v>
      </c>
      <c r="H73" s="181">
        <v>0.18</v>
      </c>
      <c r="I73" s="182">
        <v>24.17</v>
      </c>
      <c r="J73" s="182">
        <v>4.3499999999999996</v>
      </c>
    </row>
    <row r="74" spans="1:10">
      <c r="A74" s="188"/>
      <c r="B74" s="188"/>
      <c r="C74" s="188"/>
      <c r="D74" s="188"/>
      <c r="E74" s="188" t="s">
        <v>575</v>
      </c>
      <c r="F74" s="189">
        <v>6.57</v>
      </c>
      <c r="G74" s="188" t="s">
        <v>576</v>
      </c>
      <c r="H74" s="189">
        <v>0</v>
      </c>
      <c r="I74" s="188" t="s">
        <v>577</v>
      </c>
      <c r="J74" s="189">
        <v>6.57</v>
      </c>
    </row>
    <row r="75" spans="1:10" ht="13.8" thickBot="1">
      <c r="A75" s="188"/>
      <c r="B75" s="188"/>
      <c r="C75" s="188"/>
      <c r="D75" s="188"/>
      <c r="E75" s="188" t="s">
        <v>578</v>
      </c>
      <c r="F75" s="189">
        <v>2.09</v>
      </c>
      <c r="G75" s="188"/>
      <c r="H75" s="203" t="s">
        <v>579</v>
      </c>
      <c r="I75" s="203"/>
      <c r="J75" s="189">
        <v>9.86</v>
      </c>
    </row>
    <row r="76" spans="1:10" ht="0.9" customHeight="1" thickTop="1">
      <c r="A76" s="190"/>
      <c r="B76" s="190"/>
      <c r="C76" s="190"/>
      <c r="D76" s="190"/>
      <c r="E76" s="190"/>
      <c r="F76" s="190"/>
      <c r="G76" s="190"/>
      <c r="H76" s="190"/>
      <c r="I76" s="190"/>
      <c r="J76" s="190"/>
    </row>
    <row r="77" spans="1:10" ht="18" customHeight="1">
      <c r="A77" s="123" t="s">
        <v>285</v>
      </c>
      <c r="B77" s="125" t="s">
        <v>242</v>
      </c>
      <c r="C77" s="123" t="s">
        <v>243</v>
      </c>
      <c r="D77" s="123" t="s">
        <v>244</v>
      </c>
      <c r="E77" s="198" t="s">
        <v>558</v>
      </c>
      <c r="F77" s="198"/>
      <c r="G77" s="124" t="s">
        <v>245</v>
      </c>
      <c r="H77" s="125" t="s">
        <v>246</v>
      </c>
      <c r="I77" s="125" t="s">
        <v>247</v>
      </c>
      <c r="J77" s="125" t="s">
        <v>249</v>
      </c>
    </row>
    <row r="78" spans="1:10" ht="24" customHeight="1">
      <c r="A78" s="130" t="s">
        <v>559</v>
      </c>
      <c r="B78" s="131" t="s">
        <v>286</v>
      </c>
      <c r="C78" s="130" t="s">
        <v>256</v>
      </c>
      <c r="D78" s="130" t="s">
        <v>287</v>
      </c>
      <c r="E78" s="206" t="s">
        <v>616</v>
      </c>
      <c r="F78" s="206"/>
      <c r="G78" s="132" t="s">
        <v>4</v>
      </c>
      <c r="H78" s="177">
        <v>1</v>
      </c>
      <c r="I78" s="133">
        <v>7.1</v>
      </c>
      <c r="J78" s="133">
        <v>7.1</v>
      </c>
    </row>
    <row r="79" spans="1:10" ht="24" customHeight="1">
      <c r="A79" s="178" t="s">
        <v>561</v>
      </c>
      <c r="B79" s="179" t="s">
        <v>564</v>
      </c>
      <c r="C79" s="178" t="s">
        <v>268</v>
      </c>
      <c r="D79" s="178" t="s">
        <v>13</v>
      </c>
      <c r="E79" s="205" t="s">
        <v>563</v>
      </c>
      <c r="F79" s="205"/>
      <c r="G79" s="180" t="s">
        <v>6</v>
      </c>
      <c r="H79" s="181">
        <v>0.26</v>
      </c>
      <c r="I79" s="182">
        <v>18.05</v>
      </c>
      <c r="J79" s="182">
        <v>4.6900000000000004</v>
      </c>
    </row>
    <row r="80" spans="1:10" ht="24" customHeight="1">
      <c r="A80" s="178" t="s">
        <v>561</v>
      </c>
      <c r="B80" s="179" t="s">
        <v>624</v>
      </c>
      <c r="C80" s="178" t="s">
        <v>268</v>
      </c>
      <c r="D80" s="178" t="s">
        <v>12</v>
      </c>
      <c r="E80" s="205" t="s">
        <v>563</v>
      </c>
      <c r="F80" s="205"/>
      <c r="G80" s="180" t="s">
        <v>6</v>
      </c>
      <c r="H80" s="181">
        <v>0.1</v>
      </c>
      <c r="I80" s="182">
        <v>24.14</v>
      </c>
      <c r="J80" s="182">
        <v>2.41</v>
      </c>
    </row>
    <row r="81" spans="1:10">
      <c r="A81" s="188"/>
      <c r="B81" s="188"/>
      <c r="C81" s="188"/>
      <c r="D81" s="188"/>
      <c r="E81" s="188" t="s">
        <v>575</v>
      </c>
      <c r="F81" s="189">
        <v>5.92</v>
      </c>
      <c r="G81" s="188" t="s">
        <v>576</v>
      </c>
      <c r="H81" s="189">
        <v>0</v>
      </c>
      <c r="I81" s="188" t="s">
        <v>577</v>
      </c>
      <c r="J81" s="189">
        <v>5.92</v>
      </c>
    </row>
    <row r="82" spans="1:10" ht="13.8" thickBot="1">
      <c r="A82" s="188"/>
      <c r="B82" s="188"/>
      <c r="C82" s="188"/>
      <c r="D82" s="188"/>
      <c r="E82" s="188" t="s">
        <v>578</v>
      </c>
      <c r="F82" s="189">
        <v>1.91</v>
      </c>
      <c r="G82" s="188"/>
      <c r="H82" s="203" t="s">
        <v>579</v>
      </c>
      <c r="I82" s="203"/>
      <c r="J82" s="189">
        <v>9.01</v>
      </c>
    </row>
    <row r="83" spans="1:10" ht="0.9" customHeight="1" thickTop="1">
      <c r="A83" s="190"/>
      <c r="B83" s="190"/>
      <c r="C83" s="190"/>
      <c r="D83" s="190"/>
      <c r="E83" s="190"/>
      <c r="F83" s="190"/>
      <c r="G83" s="190"/>
      <c r="H83" s="190"/>
      <c r="I83" s="190"/>
      <c r="J83" s="190"/>
    </row>
    <row r="84" spans="1:10" ht="18" customHeight="1">
      <c r="A84" s="123" t="s">
        <v>288</v>
      </c>
      <c r="B84" s="125" t="s">
        <v>242</v>
      </c>
      <c r="C84" s="123" t="s">
        <v>243</v>
      </c>
      <c r="D84" s="123" t="s">
        <v>244</v>
      </c>
      <c r="E84" s="198" t="s">
        <v>558</v>
      </c>
      <c r="F84" s="198"/>
      <c r="G84" s="124" t="s">
        <v>245</v>
      </c>
      <c r="H84" s="125" t="s">
        <v>246</v>
      </c>
      <c r="I84" s="125" t="s">
        <v>247</v>
      </c>
      <c r="J84" s="125" t="s">
        <v>249</v>
      </c>
    </row>
    <row r="85" spans="1:10" ht="24" customHeight="1">
      <c r="A85" s="130" t="s">
        <v>559</v>
      </c>
      <c r="B85" s="131" t="s">
        <v>289</v>
      </c>
      <c r="C85" s="130" t="s">
        <v>256</v>
      </c>
      <c r="D85" s="130" t="s">
        <v>290</v>
      </c>
      <c r="E85" s="206" t="s">
        <v>616</v>
      </c>
      <c r="F85" s="206"/>
      <c r="G85" s="132" t="s">
        <v>4</v>
      </c>
      <c r="H85" s="177">
        <v>1</v>
      </c>
      <c r="I85" s="133">
        <v>10.210000000000001</v>
      </c>
      <c r="J85" s="133">
        <v>10.210000000000001</v>
      </c>
    </row>
    <row r="86" spans="1:10" ht="24" customHeight="1">
      <c r="A86" s="183" t="s">
        <v>565</v>
      </c>
      <c r="B86" s="184" t="s">
        <v>625</v>
      </c>
      <c r="C86" s="183" t="s">
        <v>268</v>
      </c>
      <c r="D86" s="183" t="s">
        <v>626</v>
      </c>
      <c r="E86" s="204" t="s">
        <v>599</v>
      </c>
      <c r="F86" s="204"/>
      <c r="G86" s="185" t="s">
        <v>6</v>
      </c>
      <c r="H86" s="186">
        <v>0.3</v>
      </c>
      <c r="I86" s="187">
        <v>14.57</v>
      </c>
      <c r="J86" s="187">
        <v>4.37</v>
      </c>
    </row>
    <row r="87" spans="1:10" ht="24" customHeight="1">
      <c r="A87" s="183" t="s">
        <v>565</v>
      </c>
      <c r="B87" s="184" t="s">
        <v>627</v>
      </c>
      <c r="C87" s="183" t="s">
        <v>268</v>
      </c>
      <c r="D87" s="183" t="s">
        <v>628</v>
      </c>
      <c r="E87" s="204" t="s">
        <v>593</v>
      </c>
      <c r="F87" s="204"/>
      <c r="G87" s="185" t="s">
        <v>3</v>
      </c>
      <c r="H87" s="186">
        <v>2.5000000000000001E-4</v>
      </c>
      <c r="I87" s="187">
        <v>23385.03</v>
      </c>
      <c r="J87" s="187">
        <v>5.84</v>
      </c>
    </row>
    <row r="88" spans="1:10">
      <c r="A88" s="188"/>
      <c r="B88" s="188"/>
      <c r="C88" s="188"/>
      <c r="D88" s="188"/>
      <c r="E88" s="188" t="s">
        <v>575</v>
      </c>
      <c r="F88" s="189">
        <v>4.37</v>
      </c>
      <c r="G88" s="188" t="s">
        <v>576</v>
      </c>
      <c r="H88" s="189">
        <v>0</v>
      </c>
      <c r="I88" s="188" t="s">
        <v>577</v>
      </c>
      <c r="J88" s="189">
        <v>4.37</v>
      </c>
    </row>
    <row r="89" spans="1:10" ht="13.8" thickBot="1">
      <c r="A89" s="188"/>
      <c r="B89" s="188"/>
      <c r="C89" s="188"/>
      <c r="D89" s="188"/>
      <c r="E89" s="188" t="s">
        <v>578</v>
      </c>
      <c r="F89" s="189">
        <v>2.75</v>
      </c>
      <c r="G89" s="188"/>
      <c r="H89" s="203" t="s">
        <v>579</v>
      </c>
      <c r="I89" s="203"/>
      <c r="J89" s="189">
        <v>12.96</v>
      </c>
    </row>
    <row r="90" spans="1:10" ht="0.9" customHeight="1" thickTop="1">
      <c r="A90" s="190"/>
      <c r="B90" s="190"/>
      <c r="C90" s="190"/>
      <c r="D90" s="190"/>
      <c r="E90" s="190"/>
      <c r="F90" s="190"/>
      <c r="G90" s="190"/>
      <c r="H90" s="190"/>
      <c r="I90" s="190"/>
      <c r="J90" s="190"/>
    </row>
    <row r="91" spans="1:10" ht="18" customHeight="1">
      <c r="A91" s="123" t="s">
        <v>291</v>
      </c>
      <c r="B91" s="125" t="s">
        <v>242</v>
      </c>
      <c r="C91" s="123" t="s">
        <v>243</v>
      </c>
      <c r="D91" s="123" t="s">
        <v>244</v>
      </c>
      <c r="E91" s="198" t="s">
        <v>558</v>
      </c>
      <c r="F91" s="198"/>
      <c r="G91" s="124" t="s">
        <v>245</v>
      </c>
      <c r="H91" s="125" t="s">
        <v>246</v>
      </c>
      <c r="I91" s="125" t="s">
        <v>247</v>
      </c>
      <c r="J91" s="125" t="s">
        <v>249</v>
      </c>
    </row>
    <row r="92" spans="1:10" ht="24" customHeight="1">
      <c r="A92" s="130" t="s">
        <v>559</v>
      </c>
      <c r="B92" s="131" t="s">
        <v>292</v>
      </c>
      <c r="C92" s="130" t="s">
        <v>268</v>
      </c>
      <c r="D92" s="130" t="s">
        <v>293</v>
      </c>
      <c r="E92" s="206" t="s">
        <v>616</v>
      </c>
      <c r="F92" s="206"/>
      <c r="G92" s="132" t="s">
        <v>4</v>
      </c>
      <c r="H92" s="177">
        <v>1</v>
      </c>
      <c r="I92" s="133">
        <v>2.8</v>
      </c>
      <c r="J92" s="133">
        <v>2.8</v>
      </c>
    </row>
    <row r="93" spans="1:10" ht="24" customHeight="1">
      <c r="A93" s="178" t="s">
        <v>561</v>
      </c>
      <c r="B93" s="179" t="s">
        <v>564</v>
      </c>
      <c r="C93" s="178" t="s">
        <v>268</v>
      </c>
      <c r="D93" s="178" t="s">
        <v>13</v>
      </c>
      <c r="E93" s="205" t="s">
        <v>563</v>
      </c>
      <c r="F93" s="205"/>
      <c r="G93" s="180" t="s">
        <v>6</v>
      </c>
      <c r="H93" s="181">
        <v>0.1053</v>
      </c>
      <c r="I93" s="182">
        <v>18.05</v>
      </c>
      <c r="J93" s="182">
        <v>1.9</v>
      </c>
    </row>
    <row r="94" spans="1:10" ht="24" customHeight="1">
      <c r="A94" s="178" t="s">
        <v>561</v>
      </c>
      <c r="B94" s="179" t="s">
        <v>624</v>
      </c>
      <c r="C94" s="178" t="s">
        <v>268</v>
      </c>
      <c r="D94" s="178" t="s">
        <v>12</v>
      </c>
      <c r="E94" s="205" t="s">
        <v>563</v>
      </c>
      <c r="F94" s="205"/>
      <c r="G94" s="180" t="s">
        <v>6</v>
      </c>
      <c r="H94" s="181">
        <v>3.7400000000000003E-2</v>
      </c>
      <c r="I94" s="182">
        <v>24.14</v>
      </c>
      <c r="J94" s="182">
        <v>0.9</v>
      </c>
    </row>
    <row r="95" spans="1:10">
      <c r="A95" s="188"/>
      <c r="B95" s="188"/>
      <c r="C95" s="188"/>
      <c r="D95" s="188"/>
      <c r="E95" s="188" t="s">
        <v>575</v>
      </c>
      <c r="F95" s="189">
        <v>2.33</v>
      </c>
      <c r="G95" s="188" t="s">
        <v>576</v>
      </c>
      <c r="H95" s="189">
        <v>0</v>
      </c>
      <c r="I95" s="188" t="s">
        <v>577</v>
      </c>
      <c r="J95" s="189">
        <v>2.33</v>
      </c>
    </row>
    <row r="96" spans="1:10" ht="13.8" thickBot="1">
      <c r="A96" s="188"/>
      <c r="B96" s="188"/>
      <c r="C96" s="188"/>
      <c r="D96" s="188"/>
      <c r="E96" s="188" t="s">
        <v>578</v>
      </c>
      <c r="F96" s="189">
        <v>0.75</v>
      </c>
      <c r="G96" s="188"/>
      <c r="H96" s="203" t="s">
        <v>579</v>
      </c>
      <c r="I96" s="203"/>
      <c r="J96" s="189">
        <v>3.55</v>
      </c>
    </row>
    <row r="97" spans="1:10" ht="0.9" customHeight="1" thickTop="1">
      <c r="A97" s="190"/>
      <c r="B97" s="190"/>
      <c r="C97" s="190"/>
      <c r="D97" s="190"/>
      <c r="E97" s="190"/>
      <c r="F97" s="190"/>
      <c r="G97" s="190"/>
      <c r="H97" s="190"/>
      <c r="I97" s="190"/>
      <c r="J97" s="190"/>
    </row>
    <row r="98" spans="1:10" ht="18" customHeight="1">
      <c r="A98" s="123" t="s">
        <v>294</v>
      </c>
      <c r="B98" s="125" t="s">
        <v>242</v>
      </c>
      <c r="C98" s="123" t="s">
        <v>243</v>
      </c>
      <c r="D98" s="123" t="s">
        <v>244</v>
      </c>
      <c r="E98" s="198" t="s">
        <v>558</v>
      </c>
      <c r="F98" s="198"/>
      <c r="G98" s="124" t="s">
        <v>245</v>
      </c>
      <c r="H98" s="125" t="s">
        <v>246</v>
      </c>
      <c r="I98" s="125" t="s">
        <v>247</v>
      </c>
      <c r="J98" s="125" t="s">
        <v>249</v>
      </c>
    </row>
    <row r="99" spans="1:10" ht="24" customHeight="1">
      <c r="A99" s="130" t="s">
        <v>559</v>
      </c>
      <c r="B99" s="131" t="s">
        <v>295</v>
      </c>
      <c r="C99" s="130" t="s">
        <v>256</v>
      </c>
      <c r="D99" s="130" t="s">
        <v>296</v>
      </c>
      <c r="E99" s="206" t="s">
        <v>616</v>
      </c>
      <c r="F99" s="206"/>
      <c r="G99" s="132" t="s">
        <v>277</v>
      </c>
      <c r="H99" s="177">
        <v>1</v>
      </c>
      <c r="I99" s="133">
        <v>7.28</v>
      </c>
      <c r="J99" s="133">
        <v>7.28</v>
      </c>
    </row>
    <row r="100" spans="1:10" ht="24" customHeight="1">
      <c r="A100" s="183" t="s">
        <v>565</v>
      </c>
      <c r="B100" s="184" t="s">
        <v>625</v>
      </c>
      <c r="C100" s="183" t="s">
        <v>268</v>
      </c>
      <c r="D100" s="183" t="s">
        <v>626</v>
      </c>
      <c r="E100" s="204" t="s">
        <v>599</v>
      </c>
      <c r="F100" s="204"/>
      <c r="G100" s="185" t="s">
        <v>6</v>
      </c>
      <c r="H100" s="186">
        <v>0.5</v>
      </c>
      <c r="I100" s="187">
        <v>14.57</v>
      </c>
      <c r="J100" s="187">
        <v>7.28</v>
      </c>
    </row>
    <row r="101" spans="1:10">
      <c r="A101" s="188"/>
      <c r="B101" s="188"/>
      <c r="C101" s="188"/>
      <c r="D101" s="188"/>
      <c r="E101" s="188" t="s">
        <v>575</v>
      </c>
      <c r="F101" s="189">
        <v>7.28</v>
      </c>
      <c r="G101" s="188" t="s">
        <v>576</v>
      </c>
      <c r="H101" s="189">
        <v>0</v>
      </c>
      <c r="I101" s="188" t="s">
        <v>577</v>
      </c>
      <c r="J101" s="189">
        <v>7.28</v>
      </c>
    </row>
    <row r="102" spans="1:10" ht="13.8" thickBot="1">
      <c r="A102" s="188"/>
      <c r="B102" s="188"/>
      <c r="C102" s="188"/>
      <c r="D102" s="188"/>
      <c r="E102" s="188" t="s">
        <v>578</v>
      </c>
      <c r="F102" s="189">
        <v>1.96</v>
      </c>
      <c r="G102" s="188"/>
      <c r="H102" s="203" t="s">
        <v>579</v>
      </c>
      <c r="I102" s="203"/>
      <c r="J102" s="189">
        <v>9.24</v>
      </c>
    </row>
    <row r="103" spans="1:10" ht="0.9" customHeight="1" thickTop="1">
      <c r="A103" s="190"/>
      <c r="B103" s="190"/>
      <c r="C103" s="190"/>
      <c r="D103" s="190"/>
      <c r="E103" s="190"/>
      <c r="F103" s="190"/>
      <c r="G103" s="190"/>
      <c r="H103" s="190"/>
      <c r="I103" s="190"/>
      <c r="J103" s="190"/>
    </row>
    <row r="104" spans="1:10" ht="18" customHeight="1">
      <c r="A104" s="123" t="s">
        <v>297</v>
      </c>
      <c r="B104" s="125" t="s">
        <v>242</v>
      </c>
      <c r="C104" s="123" t="s">
        <v>243</v>
      </c>
      <c r="D104" s="123" t="s">
        <v>244</v>
      </c>
      <c r="E104" s="198" t="s">
        <v>558</v>
      </c>
      <c r="F104" s="198"/>
      <c r="G104" s="124" t="s">
        <v>245</v>
      </c>
      <c r="H104" s="125" t="s">
        <v>246</v>
      </c>
      <c r="I104" s="125" t="s">
        <v>247</v>
      </c>
      <c r="J104" s="125" t="s">
        <v>249</v>
      </c>
    </row>
    <row r="105" spans="1:10" ht="24" customHeight="1">
      <c r="A105" s="130" t="s">
        <v>559</v>
      </c>
      <c r="B105" s="131" t="s">
        <v>298</v>
      </c>
      <c r="C105" s="130" t="s">
        <v>256</v>
      </c>
      <c r="D105" s="130" t="s">
        <v>299</v>
      </c>
      <c r="E105" s="206" t="s">
        <v>616</v>
      </c>
      <c r="F105" s="206"/>
      <c r="G105" s="132" t="s">
        <v>4</v>
      </c>
      <c r="H105" s="177">
        <v>1</v>
      </c>
      <c r="I105" s="133">
        <v>2.44</v>
      </c>
      <c r="J105" s="133">
        <v>2.44</v>
      </c>
    </row>
    <row r="106" spans="1:10" ht="24" customHeight="1">
      <c r="A106" s="183" t="s">
        <v>565</v>
      </c>
      <c r="B106" s="184" t="s">
        <v>625</v>
      </c>
      <c r="C106" s="183" t="s">
        <v>268</v>
      </c>
      <c r="D106" s="183" t="s">
        <v>626</v>
      </c>
      <c r="E106" s="204" t="s">
        <v>599</v>
      </c>
      <c r="F106" s="204"/>
      <c r="G106" s="185" t="s">
        <v>6</v>
      </c>
      <c r="H106" s="186">
        <v>0.03</v>
      </c>
      <c r="I106" s="187">
        <v>14.57</v>
      </c>
      <c r="J106" s="187">
        <v>0.43</v>
      </c>
    </row>
    <row r="107" spans="1:10" ht="24" customHeight="1">
      <c r="A107" s="183" t="s">
        <v>565</v>
      </c>
      <c r="B107" s="184" t="s">
        <v>629</v>
      </c>
      <c r="C107" s="183" t="s">
        <v>268</v>
      </c>
      <c r="D107" s="183" t="s">
        <v>630</v>
      </c>
      <c r="E107" s="204" t="s">
        <v>568</v>
      </c>
      <c r="F107" s="204"/>
      <c r="G107" s="185" t="s">
        <v>4</v>
      </c>
      <c r="H107" s="186">
        <v>1.1000000000000001</v>
      </c>
      <c r="I107" s="187">
        <v>1.83</v>
      </c>
      <c r="J107" s="187">
        <v>2.0099999999999998</v>
      </c>
    </row>
    <row r="108" spans="1:10">
      <c r="A108" s="188"/>
      <c r="B108" s="188"/>
      <c r="C108" s="188"/>
      <c r="D108" s="188"/>
      <c r="E108" s="188" t="s">
        <v>575</v>
      </c>
      <c r="F108" s="189">
        <v>0.43</v>
      </c>
      <c r="G108" s="188" t="s">
        <v>576</v>
      </c>
      <c r="H108" s="189">
        <v>0</v>
      </c>
      <c r="I108" s="188" t="s">
        <v>577</v>
      </c>
      <c r="J108" s="189">
        <v>0.43</v>
      </c>
    </row>
    <row r="109" spans="1:10" ht="13.8" thickBot="1">
      <c r="A109" s="188"/>
      <c r="B109" s="188"/>
      <c r="C109" s="188"/>
      <c r="D109" s="188"/>
      <c r="E109" s="188" t="s">
        <v>578</v>
      </c>
      <c r="F109" s="189">
        <v>0.65</v>
      </c>
      <c r="G109" s="188"/>
      <c r="H109" s="203" t="s">
        <v>579</v>
      </c>
      <c r="I109" s="203"/>
      <c r="J109" s="189">
        <v>3.09</v>
      </c>
    </row>
    <row r="110" spans="1:10" ht="0.9" customHeight="1" thickTop="1">
      <c r="A110" s="190"/>
      <c r="B110" s="190"/>
      <c r="C110" s="190"/>
      <c r="D110" s="190"/>
      <c r="E110" s="190"/>
      <c r="F110" s="190"/>
      <c r="G110" s="190"/>
      <c r="H110" s="190"/>
      <c r="I110" s="190"/>
      <c r="J110" s="190"/>
    </row>
    <row r="111" spans="1:10" ht="18" customHeight="1">
      <c r="A111" s="123" t="s">
        <v>300</v>
      </c>
      <c r="B111" s="125" t="s">
        <v>242</v>
      </c>
      <c r="C111" s="123" t="s">
        <v>243</v>
      </c>
      <c r="D111" s="123" t="s">
        <v>244</v>
      </c>
      <c r="E111" s="198" t="s">
        <v>558</v>
      </c>
      <c r="F111" s="198"/>
      <c r="G111" s="124" t="s">
        <v>245</v>
      </c>
      <c r="H111" s="125" t="s">
        <v>246</v>
      </c>
      <c r="I111" s="125" t="s">
        <v>247</v>
      </c>
      <c r="J111" s="125" t="s">
        <v>249</v>
      </c>
    </row>
    <row r="112" spans="1:10" ht="24" customHeight="1">
      <c r="A112" s="130" t="s">
        <v>559</v>
      </c>
      <c r="B112" s="131" t="s">
        <v>301</v>
      </c>
      <c r="C112" s="130" t="s">
        <v>256</v>
      </c>
      <c r="D112" s="130" t="s">
        <v>302</v>
      </c>
      <c r="E112" s="206">
        <v>151</v>
      </c>
      <c r="F112" s="206"/>
      <c r="G112" s="132" t="s">
        <v>277</v>
      </c>
      <c r="H112" s="177">
        <v>1</v>
      </c>
      <c r="I112" s="133">
        <v>27.03</v>
      </c>
      <c r="J112" s="133">
        <v>27.03</v>
      </c>
    </row>
    <row r="113" spans="1:10" ht="24" customHeight="1">
      <c r="A113" s="178" t="s">
        <v>561</v>
      </c>
      <c r="B113" s="179" t="s">
        <v>564</v>
      </c>
      <c r="C113" s="178" t="s">
        <v>268</v>
      </c>
      <c r="D113" s="178" t="s">
        <v>13</v>
      </c>
      <c r="E113" s="205" t="s">
        <v>563</v>
      </c>
      <c r="F113" s="205"/>
      <c r="G113" s="180" t="s">
        <v>6</v>
      </c>
      <c r="H113" s="181">
        <v>0.5</v>
      </c>
      <c r="I113" s="182">
        <v>18.05</v>
      </c>
      <c r="J113" s="182">
        <v>9.02</v>
      </c>
    </row>
    <row r="114" spans="1:10" ht="24" customHeight="1">
      <c r="A114" s="178" t="s">
        <v>561</v>
      </c>
      <c r="B114" s="179" t="s">
        <v>631</v>
      </c>
      <c r="C114" s="178" t="s">
        <v>268</v>
      </c>
      <c r="D114" s="178" t="s">
        <v>632</v>
      </c>
      <c r="E114" s="205" t="s">
        <v>563</v>
      </c>
      <c r="F114" s="205"/>
      <c r="G114" s="180" t="s">
        <v>6</v>
      </c>
      <c r="H114" s="181">
        <v>0.5</v>
      </c>
      <c r="I114" s="182">
        <v>36.020000000000003</v>
      </c>
      <c r="J114" s="182">
        <v>18.010000000000002</v>
      </c>
    </row>
    <row r="115" spans="1:10">
      <c r="A115" s="188"/>
      <c r="B115" s="188"/>
      <c r="C115" s="188"/>
      <c r="D115" s="188"/>
      <c r="E115" s="188" t="s">
        <v>575</v>
      </c>
      <c r="F115" s="189">
        <v>23.73</v>
      </c>
      <c r="G115" s="188" t="s">
        <v>576</v>
      </c>
      <c r="H115" s="189">
        <v>0</v>
      </c>
      <c r="I115" s="188" t="s">
        <v>577</v>
      </c>
      <c r="J115" s="189">
        <v>23.73</v>
      </c>
    </row>
    <row r="116" spans="1:10" ht="13.8" thickBot="1">
      <c r="A116" s="188"/>
      <c r="B116" s="188"/>
      <c r="C116" s="188"/>
      <c r="D116" s="188"/>
      <c r="E116" s="188" t="s">
        <v>578</v>
      </c>
      <c r="F116" s="189">
        <v>7.29</v>
      </c>
      <c r="G116" s="188"/>
      <c r="H116" s="203" t="s">
        <v>579</v>
      </c>
      <c r="I116" s="203"/>
      <c r="J116" s="189">
        <v>34.32</v>
      </c>
    </row>
    <row r="117" spans="1:10" ht="0.9" customHeight="1" thickTop="1">
      <c r="A117" s="190"/>
      <c r="B117" s="190"/>
      <c r="C117" s="190"/>
      <c r="D117" s="190"/>
      <c r="E117" s="190"/>
      <c r="F117" s="190"/>
      <c r="G117" s="190"/>
      <c r="H117" s="190"/>
      <c r="I117" s="190"/>
      <c r="J117" s="190"/>
    </row>
    <row r="118" spans="1:10" ht="18" customHeight="1">
      <c r="A118" s="123" t="s">
        <v>303</v>
      </c>
      <c r="B118" s="125" t="s">
        <v>242</v>
      </c>
      <c r="C118" s="123" t="s">
        <v>243</v>
      </c>
      <c r="D118" s="123" t="s">
        <v>244</v>
      </c>
      <c r="E118" s="198" t="s">
        <v>558</v>
      </c>
      <c r="F118" s="198"/>
      <c r="G118" s="124" t="s">
        <v>245</v>
      </c>
      <c r="H118" s="125" t="s">
        <v>246</v>
      </c>
      <c r="I118" s="125" t="s">
        <v>247</v>
      </c>
      <c r="J118" s="125" t="s">
        <v>249</v>
      </c>
    </row>
    <row r="119" spans="1:10" ht="24" customHeight="1">
      <c r="A119" s="130" t="s">
        <v>559</v>
      </c>
      <c r="B119" s="131" t="s">
        <v>304</v>
      </c>
      <c r="C119" s="130" t="s">
        <v>268</v>
      </c>
      <c r="D119" s="130" t="s">
        <v>305</v>
      </c>
      <c r="E119" s="206" t="s">
        <v>633</v>
      </c>
      <c r="F119" s="206"/>
      <c r="G119" s="132" t="s">
        <v>4</v>
      </c>
      <c r="H119" s="177">
        <v>1</v>
      </c>
      <c r="I119" s="133">
        <v>17.809999999999999</v>
      </c>
      <c r="J119" s="133">
        <v>17.809999999999999</v>
      </c>
    </row>
    <row r="120" spans="1:10" ht="24" customHeight="1">
      <c r="A120" s="178" t="s">
        <v>561</v>
      </c>
      <c r="B120" s="179" t="s">
        <v>564</v>
      </c>
      <c r="C120" s="178" t="s">
        <v>268</v>
      </c>
      <c r="D120" s="178" t="s">
        <v>13</v>
      </c>
      <c r="E120" s="205" t="s">
        <v>563</v>
      </c>
      <c r="F120" s="205"/>
      <c r="G120" s="180" t="s">
        <v>6</v>
      </c>
      <c r="H120" s="181">
        <v>0.47399999999999998</v>
      </c>
      <c r="I120" s="182">
        <v>18.05</v>
      </c>
      <c r="J120" s="182">
        <v>8.5500000000000007</v>
      </c>
    </row>
    <row r="121" spans="1:10" ht="24" customHeight="1">
      <c r="A121" s="178" t="s">
        <v>561</v>
      </c>
      <c r="B121" s="179" t="s">
        <v>634</v>
      </c>
      <c r="C121" s="178" t="s">
        <v>268</v>
      </c>
      <c r="D121" s="178" t="s">
        <v>141</v>
      </c>
      <c r="E121" s="205" t="s">
        <v>563</v>
      </c>
      <c r="F121" s="205"/>
      <c r="G121" s="180" t="s">
        <v>6</v>
      </c>
      <c r="H121" s="181">
        <v>0.48699999999999999</v>
      </c>
      <c r="I121" s="182">
        <v>19.02</v>
      </c>
      <c r="J121" s="182">
        <v>9.26</v>
      </c>
    </row>
    <row r="122" spans="1:10">
      <c r="A122" s="188"/>
      <c r="B122" s="188"/>
      <c r="C122" s="188"/>
      <c r="D122" s="188"/>
      <c r="E122" s="188" t="s">
        <v>575</v>
      </c>
      <c r="F122" s="189">
        <v>14.65</v>
      </c>
      <c r="G122" s="188" t="s">
        <v>576</v>
      </c>
      <c r="H122" s="189">
        <v>0</v>
      </c>
      <c r="I122" s="188" t="s">
        <v>577</v>
      </c>
      <c r="J122" s="189">
        <v>14.65</v>
      </c>
    </row>
    <row r="123" spans="1:10" ht="13.8" thickBot="1">
      <c r="A123" s="188"/>
      <c r="B123" s="188"/>
      <c r="C123" s="188"/>
      <c r="D123" s="188"/>
      <c r="E123" s="188" t="s">
        <v>578</v>
      </c>
      <c r="F123" s="189">
        <v>4.8</v>
      </c>
      <c r="G123" s="188"/>
      <c r="H123" s="203" t="s">
        <v>579</v>
      </c>
      <c r="I123" s="203"/>
      <c r="J123" s="189">
        <v>22.61</v>
      </c>
    </row>
    <row r="124" spans="1:10" ht="0.9" customHeight="1" thickTop="1">
      <c r="A124" s="190"/>
      <c r="B124" s="190"/>
      <c r="C124" s="190"/>
      <c r="D124" s="190"/>
      <c r="E124" s="190"/>
      <c r="F124" s="190"/>
      <c r="G124" s="190"/>
      <c r="H124" s="190"/>
      <c r="I124" s="190"/>
      <c r="J124" s="190"/>
    </row>
    <row r="125" spans="1:10" ht="18" customHeight="1">
      <c r="A125" s="123" t="s">
        <v>306</v>
      </c>
      <c r="B125" s="125" t="s">
        <v>242</v>
      </c>
      <c r="C125" s="123" t="s">
        <v>243</v>
      </c>
      <c r="D125" s="123" t="s">
        <v>244</v>
      </c>
      <c r="E125" s="198" t="s">
        <v>558</v>
      </c>
      <c r="F125" s="198"/>
      <c r="G125" s="124" t="s">
        <v>245</v>
      </c>
      <c r="H125" s="125" t="s">
        <v>246</v>
      </c>
      <c r="I125" s="125" t="s">
        <v>247</v>
      </c>
      <c r="J125" s="125" t="s">
        <v>249</v>
      </c>
    </row>
    <row r="126" spans="1:10" ht="24" customHeight="1">
      <c r="A126" s="130" t="s">
        <v>559</v>
      </c>
      <c r="B126" s="131" t="s">
        <v>307</v>
      </c>
      <c r="C126" s="130" t="s">
        <v>268</v>
      </c>
      <c r="D126" s="130" t="s">
        <v>308</v>
      </c>
      <c r="E126" s="206" t="s">
        <v>616</v>
      </c>
      <c r="F126" s="206"/>
      <c r="G126" s="132" t="s">
        <v>21</v>
      </c>
      <c r="H126" s="177">
        <v>1</v>
      </c>
      <c r="I126" s="133">
        <v>234.19</v>
      </c>
      <c r="J126" s="133">
        <v>234.19</v>
      </c>
    </row>
    <row r="127" spans="1:10" ht="24" customHeight="1">
      <c r="A127" s="178" t="s">
        <v>561</v>
      </c>
      <c r="B127" s="179" t="s">
        <v>624</v>
      </c>
      <c r="C127" s="178" t="s">
        <v>268</v>
      </c>
      <c r="D127" s="178" t="s">
        <v>12</v>
      </c>
      <c r="E127" s="205" t="s">
        <v>563</v>
      </c>
      <c r="F127" s="205"/>
      <c r="G127" s="180" t="s">
        <v>6</v>
      </c>
      <c r="H127" s="181">
        <v>1.1117999999999999</v>
      </c>
      <c r="I127" s="182">
        <v>24.14</v>
      </c>
      <c r="J127" s="182">
        <v>26.83</v>
      </c>
    </row>
    <row r="128" spans="1:10" ht="24" customHeight="1">
      <c r="A128" s="178" t="s">
        <v>561</v>
      </c>
      <c r="B128" s="179" t="s">
        <v>564</v>
      </c>
      <c r="C128" s="178" t="s">
        <v>268</v>
      </c>
      <c r="D128" s="178" t="s">
        <v>13</v>
      </c>
      <c r="E128" s="205" t="s">
        <v>563</v>
      </c>
      <c r="F128" s="205"/>
      <c r="G128" s="180" t="s">
        <v>6</v>
      </c>
      <c r="H128" s="181">
        <v>11.488200000000001</v>
      </c>
      <c r="I128" s="182">
        <v>18.05</v>
      </c>
      <c r="J128" s="182">
        <v>207.36</v>
      </c>
    </row>
    <row r="129" spans="1:10">
      <c r="A129" s="188"/>
      <c r="B129" s="188"/>
      <c r="C129" s="188"/>
      <c r="D129" s="188"/>
      <c r="E129" s="188" t="s">
        <v>575</v>
      </c>
      <c r="F129" s="189">
        <v>193.36</v>
      </c>
      <c r="G129" s="188" t="s">
        <v>576</v>
      </c>
      <c r="H129" s="189">
        <v>0</v>
      </c>
      <c r="I129" s="188" t="s">
        <v>577</v>
      </c>
      <c r="J129" s="189">
        <v>193.36</v>
      </c>
    </row>
    <row r="130" spans="1:10" ht="13.8" thickBot="1">
      <c r="A130" s="188"/>
      <c r="B130" s="188"/>
      <c r="C130" s="188"/>
      <c r="D130" s="188"/>
      <c r="E130" s="188" t="s">
        <v>578</v>
      </c>
      <c r="F130" s="189">
        <v>63.23</v>
      </c>
      <c r="G130" s="188"/>
      <c r="H130" s="203" t="s">
        <v>579</v>
      </c>
      <c r="I130" s="203"/>
      <c r="J130" s="189">
        <v>297.42</v>
      </c>
    </row>
    <row r="131" spans="1:10" ht="0.9" customHeight="1" thickTop="1">
      <c r="A131" s="190"/>
      <c r="B131" s="190"/>
      <c r="C131" s="190"/>
      <c r="D131" s="190"/>
      <c r="E131" s="190"/>
      <c r="F131" s="190"/>
      <c r="G131" s="190"/>
      <c r="H131" s="190"/>
      <c r="I131" s="190"/>
      <c r="J131" s="190"/>
    </row>
    <row r="132" spans="1:10" ht="18" customHeight="1">
      <c r="A132" s="123" t="s">
        <v>309</v>
      </c>
      <c r="B132" s="125" t="s">
        <v>242</v>
      </c>
      <c r="C132" s="123" t="s">
        <v>243</v>
      </c>
      <c r="D132" s="123" t="s">
        <v>244</v>
      </c>
      <c r="E132" s="198" t="s">
        <v>558</v>
      </c>
      <c r="F132" s="198"/>
      <c r="G132" s="124" t="s">
        <v>245</v>
      </c>
      <c r="H132" s="125" t="s">
        <v>246</v>
      </c>
      <c r="I132" s="125" t="s">
        <v>247</v>
      </c>
      <c r="J132" s="125" t="s">
        <v>249</v>
      </c>
    </row>
    <row r="133" spans="1:10" ht="24" customHeight="1">
      <c r="A133" s="130" t="s">
        <v>559</v>
      </c>
      <c r="B133" s="131" t="s">
        <v>310</v>
      </c>
      <c r="C133" s="130" t="s">
        <v>268</v>
      </c>
      <c r="D133" s="130" t="s">
        <v>311</v>
      </c>
      <c r="E133" s="206" t="s">
        <v>616</v>
      </c>
      <c r="F133" s="206"/>
      <c r="G133" s="132" t="s">
        <v>21</v>
      </c>
      <c r="H133" s="177">
        <v>1</v>
      </c>
      <c r="I133" s="133">
        <v>509.79</v>
      </c>
      <c r="J133" s="133">
        <v>509.79</v>
      </c>
    </row>
    <row r="134" spans="1:10" ht="24" customHeight="1">
      <c r="A134" s="178" t="s">
        <v>561</v>
      </c>
      <c r="B134" s="179" t="s">
        <v>564</v>
      </c>
      <c r="C134" s="178" t="s">
        <v>268</v>
      </c>
      <c r="D134" s="178" t="s">
        <v>13</v>
      </c>
      <c r="E134" s="205" t="s">
        <v>563</v>
      </c>
      <c r="F134" s="205"/>
      <c r="G134" s="180" t="s">
        <v>6</v>
      </c>
      <c r="H134" s="181">
        <v>23.9693</v>
      </c>
      <c r="I134" s="182">
        <v>18.05</v>
      </c>
      <c r="J134" s="182">
        <v>432.64</v>
      </c>
    </row>
    <row r="135" spans="1:10" ht="24" customHeight="1">
      <c r="A135" s="178" t="s">
        <v>561</v>
      </c>
      <c r="B135" s="179" t="s">
        <v>624</v>
      </c>
      <c r="C135" s="178" t="s">
        <v>268</v>
      </c>
      <c r="D135" s="178" t="s">
        <v>12</v>
      </c>
      <c r="E135" s="205" t="s">
        <v>563</v>
      </c>
      <c r="F135" s="205"/>
      <c r="G135" s="180" t="s">
        <v>6</v>
      </c>
      <c r="H135" s="181">
        <v>2.3195999999999999</v>
      </c>
      <c r="I135" s="182">
        <v>24.14</v>
      </c>
      <c r="J135" s="182">
        <v>55.99</v>
      </c>
    </row>
    <row r="136" spans="1:10" ht="24" customHeight="1">
      <c r="A136" s="183" t="s">
        <v>565</v>
      </c>
      <c r="B136" s="184" t="s">
        <v>635</v>
      </c>
      <c r="C136" s="183" t="s">
        <v>268</v>
      </c>
      <c r="D136" s="183" t="s">
        <v>636</v>
      </c>
      <c r="E136" s="204" t="s">
        <v>568</v>
      </c>
      <c r="F136" s="204"/>
      <c r="G136" s="185" t="s">
        <v>588</v>
      </c>
      <c r="H136" s="186">
        <v>0.28349999999999997</v>
      </c>
      <c r="I136" s="187">
        <v>74.66</v>
      </c>
      <c r="J136" s="187">
        <v>21.16</v>
      </c>
    </row>
    <row r="137" spans="1:10">
      <c r="A137" s="188"/>
      <c r="B137" s="188"/>
      <c r="C137" s="188"/>
      <c r="D137" s="188"/>
      <c r="E137" s="188" t="s">
        <v>575</v>
      </c>
      <c r="F137" s="189">
        <v>403.44</v>
      </c>
      <c r="G137" s="188" t="s">
        <v>576</v>
      </c>
      <c r="H137" s="189">
        <v>0</v>
      </c>
      <c r="I137" s="188" t="s">
        <v>577</v>
      </c>
      <c r="J137" s="189">
        <v>403.44</v>
      </c>
    </row>
    <row r="138" spans="1:10" ht="13.8" thickBot="1">
      <c r="A138" s="188"/>
      <c r="B138" s="188"/>
      <c r="C138" s="188"/>
      <c r="D138" s="188"/>
      <c r="E138" s="188" t="s">
        <v>578</v>
      </c>
      <c r="F138" s="189">
        <v>137.63999999999999</v>
      </c>
      <c r="G138" s="188"/>
      <c r="H138" s="203" t="s">
        <v>579</v>
      </c>
      <c r="I138" s="203"/>
      <c r="J138" s="189">
        <v>647.42999999999995</v>
      </c>
    </row>
    <row r="139" spans="1:10" ht="0.9" customHeight="1" thickTop="1">
      <c r="A139" s="190"/>
      <c r="B139" s="190"/>
      <c r="C139" s="190"/>
      <c r="D139" s="190"/>
      <c r="E139" s="190"/>
      <c r="F139" s="190"/>
      <c r="G139" s="190"/>
      <c r="H139" s="190"/>
      <c r="I139" s="190"/>
      <c r="J139" s="190"/>
    </row>
    <row r="140" spans="1:10" ht="18" customHeight="1">
      <c r="A140" s="123" t="s">
        <v>312</v>
      </c>
      <c r="B140" s="125" t="s">
        <v>242</v>
      </c>
      <c r="C140" s="123" t="s">
        <v>243</v>
      </c>
      <c r="D140" s="123" t="s">
        <v>244</v>
      </c>
      <c r="E140" s="198" t="s">
        <v>558</v>
      </c>
      <c r="F140" s="198"/>
      <c r="G140" s="124" t="s">
        <v>245</v>
      </c>
      <c r="H140" s="125" t="s">
        <v>246</v>
      </c>
      <c r="I140" s="125" t="s">
        <v>247</v>
      </c>
      <c r="J140" s="125" t="s">
        <v>249</v>
      </c>
    </row>
    <row r="141" spans="1:10" ht="24" customHeight="1">
      <c r="A141" s="130" t="s">
        <v>559</v>
      </c>
      <c r="B141" s="131" t="s">
        <v>313</v>
      </c>
      <c r="C141" s="130" t="s">
        <v>256</v>
      </c>
      <c r="D141" s="130" t="s">
        <v>314</v>
      </c>
      <c r="E141" s="206">
        <v>4.3</v>
      </c>
      <c r="F141" s="206"/>
      <c r="G141" s="132" t="s">
        <v>2</v>
      </c>
      <c r="H141" s="177">
        <v>1</v>
      </c>
      <c r="I141" s="133">
        <v>4.1500000000000004</v>
      </c>
      <c r="J141" s="133">
        <v>4.1500000000000004</v>
      </c>
    </row>
    <row r="142" spans="1:10" ht="24" customHeight="1">
      <c r="A142" s="178" t="s">
        <v>561</v>
      </c>
      <c r="B142" s="179" t="s">
        <v>564</v>
      </c>
      <c r="C142" s="178" t="s">
        <v>268</v>
      </c>
      <c r="D142" s="178" t="s">
        <v>13</v>
      </c>
      <c r="E142" s="205" t="s">
        <v>563</v>
      </c>
      <c r="F142" s="205"/>
      <c r="G142" s="180" t="s">
        <v>6</v>
      </c>
      <c r="H142" s="181">
        <v>0.23</v>
      </c>
      <c r="I142" s="182">
        <v>18.05</v>
      </c>
      <c r="J142" s="182">
        <v>4.1500000000000004</v>
      </c>
    </row>
    <row r="143" spans="1:10">
      <c r="A143" s="188"/>
      <c r="B143" s="188"/>
      <c r="C143" s="188"/>
      <c r="D143" s="188"/>
      <c r="E143" s="188" t="s">
        <v>575</v>
      </c>
      <c r="F143" s="189">
        <v>3.4</v>
      </c>
      <c r="G143" s="188" t="s">
        <v>576</v>
      </c>
      <c r="H143" s="189">
        <v>0</v>
      </c>
      <c r="I143" s="188" t="s">
        <v>577</v>
      </c>
      <c r="J143" s="189">
        <v>3.4</v>
      </c>
    </row>
    <row r="144" spans="1:10" ht="13.8" thickBot="1">
      <c r="A144" s="188"/>
      <c r="B144" s="188"/>
      <c r="C144" s="188"/>
      <c r="D144" s="188"/>
      <c r="E144" s="188" t="s">
        <v>578</v>
      </c>
      <c r="F144" s="189">
        <v>1.1200000000000001</v>
      </c>
      <c r="G144" s="188"/>
      <c r="H144" s="203" t="s">
        <v>579</v>
      </c>
      <c r="I144" s="203"/>
      <c r="J144" s="189">
        <v>5.27</v>
      </c>
    </row>
    <row r="145" spans="1:10" ht="0.9" customHeight="1" thickTop="1">
      <c r="A145" s="190"/>
      <c r="B145" s="190"/>
      <c r="C145" s="190"/>
      <c r="D145" s="190"/>
      <c r="E145" s="190"/>
      <c r="F145" s="190"/>
      <c r="G145" s="190"/>
      <c r="H145" s="190"/>
      <c r="I145" s="190"/>
      <c r="J145" s="190"/>
    </row>
    <row r="146" spans="1:10" ht="18" customHeight="1">
      <c r="A146" s="123" t="s">
        <v>316</v>
      </c>
      <c r="B146" s="125" t="s">
        <v>242</v>
      </c>
      <c r="C146" s="123" t="s">
        <v>243</v>
      </c>
      <c r="D146" s="123" t="s">
        <v>244</v>
      </c>
      <c r="E146" s="198" t="s">
        <v>558</v>
      </c>
      <c r="F146" s="198"/>
      <c r="G146" s="124" t="s">
        <v>245</v>
      </c>
      <c r="H146" s="125" t="s">
        <v>246</v>
      </c>
      <c r="I146" s="125" t="s">
        <v>247</v>
      </c>
      <c r="J146" s="125" t="s">
        <v>249</v>
      </c>
    </row>
    <row r="147" spans="1:10" ht="24" customHeight="1">
      <c r="A147" s="130" t="s">
        <v>559</v>
      </c>
      <c r="B147" s="131" t="s">
        <v>317</v>
      </c>
      <c r="C147" s="130" t="s">
        <v>256</v>
      </c>
      <c r="D147" s="130" t="s">
        <v>318</v>
      </c>
      <c r="E147" s="206" t="s">
        <v>637</v>
      </c>
      <c r="F147" s="206"/>
      <c r="G147" s="132" t="s">
        <v>1</v>
      </c>
      <c r="H147" s="177">
        <v>1</v>
      </c>
      <c r="I147" s="133">
        <v>23.25</v>
      </c>
      <c r="J147" s="133">
        <v>23.25</v>
      </c>
    </row>
    <row r="148" spans="1:10" ht="24" customHeight="1">
      <c r="A148" s="178" t="s">
        <v>561</v>
      </c>
      <c r="B148" s="179" t="s">
        <v>624</v>
      </c>
      <c r="C148" s="178" t="s">
        <v>268</v>
      </c>
      <c r="D148" s="178" t="s">
        <v>12</v>
      </c>
      <c r="E148" s="205" t="s">
        <v>563</v>
      </c>
      <c r="F148" s="205"/>
      <c r="G148" s="180" t="s">
        <v>6</v>
      </c>
      <c r="H148" s="181">
        <v>0.55000000000000004</v>
      </c>
      <c r="I148" s="182">
        <v>24.14</v>
      </c>
      <c r="J148" s="182">
        <v>13.27</v>
      </c>
    </row>
    <row r="149" spans="1:10" ht="24" customHeight="1">
      <c r="A149" s="178" t="s">
        <v>561</v>
      </c>
      <c r="B149" s="179" t="s">
        <v>564</v>
      </c>
      <c r="C149" s="178" t="s">
        <v>268</v>
      </c>
      <c r="D149" s="178" t="s">
        <v>13</v>
      </c>
      <c r="E149" s="205" t="s">
        <v>563</v>
      </c>
      <c r="F149" s="205"/>
      <c r="G149" s="180" t="s">
        <v>6</v>
      </c>
      <c r="H149" s="181">
        <v>0.45</v>
      </c>
      <c r="I149" s="182">
        <v>18.05</v>
      </c>
      <c r="J149" s="182">
        <v>8.1199999999999992</v>
      </c>
    </row>
    <row r="150" spans="1:10" ht="24" customHeight="1">
      <c r="A150" s="183" t="s">
        <v>565</v>
      </c>
      <c r="B150" s="184" t="s">
        <v>638</v>
      </c>
      <c r="C150" s="183" t="s">
        <v>256</v>
      </c>
      <c r="D150" s="183" t="s">
        <v>639</v>
      </c>
      <c r="E150" s="204" t="s">
        <v>568</v>
      </c>
      <c r="F150" s="204"/>
      <c r="G150" s="185" t="s">
        <v>640</v>
      </c>
      <c r="H150" s="186">
        <v>0.06</v>
      </c>
      <c r="I150" s="187">
        <v>24.9</v>
      </c>
      <c r="J150" s="187">
        <v>1.49</v>
      </c>
    </row>
    <row r="151" spans="1:10" ht="24" customHeight="1">
      <c r="A151" s="183" t="s">
        <v>565</v>
      </c>
      <c r="B151" s="184" t="s">
        <v>641</v>
      </c>
      <c r="C151" s="183" t="s">
        <v>268</v>
      </c>
      <c r="D151" s="183" t="s">
        <v>642</v>
      </c>
      <c r="E151" s="204" t="s">
        <v>568</v>
      </c>
      <c r="F151" s="204"/>
      <c r="G151" s="185" t="s">
        <v>3</v>
      </c>
      <c r="H151" s="186">
        <v>4.3999999999999997E-2</v>
      </c>
      <c r="I151" s="187">
        <v>8.4600000000000009</v>
      </c>
      <c r="J151" s="187">
        <v>0.37</v>
      </c>
    </row>
    <row r="152" spans="1:10">
      <c r="A152" s="188"/>
      <c r="B152" s="188"/>
      <c r="C152" s="188"/>
      <c r="D152" s="188"/>
      <c r="E152" s="188" t="s">
        <v>575</v>
      </c>
      <c r="F152" s="189">
        <v>18.09</v>
      </c>
      <c r="G152" s="188" t="s">
        <v>576</v>
      </c>
      <c r="H152" s="189">
        <v>0</v>
      </c>
      <c r="I152" s="188" t="s">
        <v>577</v>
      </c>
      <c r="J152" s="189">
        <v>18.09</v>
      </c>
    </row>
    <row r="153" spans="1:10" ht="13.8" thickBot="1">
      <c r="A153" s="188"/>
      <c r="B153" s="188"/>
      <c r="C153" s="188"/>
      <c r="D153" s="188"/>
      <c r="E153" s="188" t="s">
        <v>578</v>
      </c>
      <c r="F153" s="189">
        <v>6.27</v>
      </c>
      <c r="G153" s="188"/>
      <c r="H153" s="203" t="s">
        <v>579</v>
      </c>
      <c r="I153" s="203"/>
      <c r="J153" s="189">
        <v>29.52</v>
      </c>
    </row>
    <row r="154" spans="1:10" ht="0.9" customHeight="1" thickTop="1">
      <c r="A154" s="190"/>
      <c r="B154" s="190"/>
      <c r="C154" s="190"/>
      <c r="D154" s="190"/>
      <c r="E154" s="190"/>
      <c r="F154" s="190"/>
      <c r="G154" s="190"/>
      <c r="H154" s="190"/>
      <c r="I154" s="190"/>
      <c r="J154" s="190"/>
    </row>
    <row r="155" spans="1:10" ht="18" customHeight="1">
      <c r="A155" s="123" t="s">
        <v>321</v>
      </c>
      <c r="B155" s="125" t="s">
        <v>242</v>
      </c>
      <c r="C155" s="123" t="s">
        <v>243</v>
      </c>
      <c r="D155" s="123" t="s">
        <v>244</v>
      </c>
      <c r="E155" s="198" t="s">
        <v>558</v>
      </c>
      <c r="F155" s="198"/>
      <c r="G155" s="124" t="s">
        <v>245</v>
      </c>
      <c r="H155" s="125" t="s">
        <v>246</v>
      </c>
      <c r="I155" s="125" t="s">
        <v>247</v>
      </c>
      <c r="J155" s="125" t="s">
        <v>249</v>
      </c>
    </row>
    <row r="156" spans="1:10" ht="36" customHeight="1">
      <c r="A156" s="130" t="s">
        <v>559</v>
      </c>
      <c r="B156" s="131" t="s">
        <v>322</v>
      </c>
      <c r="C156" s="130" t="s">
        <v>256</v>
      </c>
      <c r="D156" s="130" t="s">
        <v>323</v>
      </c>
      <c r="E156" s="206">
        <v>148</v>
      </c>
      <c r="F156" s="206"/>
      <c r="G156" s="132" t="s">
        <v>1</v>
      </c>
      <c r="H156" s="177">
        <v>1</v>
      </c>
      <c r="I156" s="133">
        <v>45.99</v>
      </c>
      <c r="J156" s="133">
        <v>45.99</v>
      </c>
    </row>
    <row r="157" spans="1:10" ht="24" customHeight="1">
      <c r="A157" s="178" t="s">
        <v>561</v>
      </c>
      <c r="B157" s="179" t="s">
        <v>624</v>
      </c>
      <c r="C157" s="178" t="s">
        <v>268</v>
      </c>
      <c r="D157" s="178" t="s">
        <v>12</v>
      </c>
      <c r="E157" s="205" t="s">
        <v>563</v>
      </c>
      <c r="F157" s="205"/>
      <c r="G157" s="180" t="s">
        <v>6</v>
      </c>
      <c r="H157" s="181">
        <v>0.8</v>
      </c>
      <c r="I157" s="182">
        <v>24.14</v>
      </c>
      <c r="J157" s="182">
        <v>19.309999999999999</v>
      </c>
    </row>
    <row r="158" spans="1:10" ht="24" customHeight="1">
      <c r="A158" s="178" t="s">
        <v>561</v>
      </c>
      <c r="B158" s="179" t="s">
        <v>564</v>
      </c>
      <c r="C158" s="178" t="s">
        <v>268</v>
      </c>
      <c r="D158" s="178" t="s">
        <v>13</v>
      </c>
      <c r="E158" s="205" t="s">
        <v>563</v>
      </c>
      <c r="F158" s="205"/>
      <c r="G158" s="180" t="s">
        <v>6</v>
      </c>
      <c r="H158" s="181">
        <v>1</v>
      </c>
      <c r="I158" s="182">
        <v>18.05</v>
      </c>
      <c r="J158" s="182">
        <v>18.05</v>
      </c>
    </row>
    <row r="159" spans="1:10" ht="24" customHeight="1">
      <c r="A159" s="183" t="s">
        <v>565</v>
      </c>
      <c r="B159" s="184" t="s">
        <v>638</v>
      </c>
      <c r="C159" s="183" t="s">
        <v>256</v>
      </c>
      <c r="D159" s="183" t="s">
        <v>639</v>
      </c>
      <c r="E159" s="204" t="s">
        <v>568</v>
      </c>
      <c r="F159" s="204"/>
      <c r="G159" s="185" t="s">
        <v>640</v>
      </c>
      <c r="H159" s="186">
        <v>0.06</v>
      </c>
      <c r="I159" s="187">
        <v>24.9</v>
      </c>
      <c r="J159" s="187">
        <v>1.49</v>
      </c>
    </row>
    <row r="160" spans="1:10" ht="24" customHeight="1">
      <c r="A160" s="183" t="s">
        <v>565</v>
      </c>
      <c r="B160" s="184" t="s">
        <v>643</v>
      </c>
      <c r="C160" s="183" t="s">
        <v>268</v>
      </c>
      <c r="D160" s="183" t="s">
        <v>644</v>
      </c>
      <c r="E160" s="204" t="s">
        <v>568</v>
      </c>
      <c r="F160" s="204"/>
      <c r="G160" s="185" t="s">
        <v>3</v>
      </c>
      <c r="H160" s="186">
        <v>0.2</v>
      </c>
      <c r="I160" s="187">
        <v>2.06</v>
      </c>
      <c r="J160" s="187">
        <v>0.41</v>
      </c>
    </row>
    <row r="161" spans="1:10" ht="24" customHeight="1">
      <c r="A161" s="183" t="s">
        <v>565</v>
      </c>
      <c r="B161" s="184" t="s">
        <v>645</v>
      </c>
      <c r="C161" s="183" t="s">
        <v>268</v>
      </c>
      <c r="D161" s="183" t="s">
        <v>646</v>
      </c>
      <c r="E161" s="204" t="s">
        <v>568</v>
      </c>
      <c r="F161" s="204"/>
      <c r="G161" s="185" t="s">
        <v>4</v>
      </c>
      <c r="H161" s="186">
        <v>0.22</v>
      </c>
      <c r="I161" s="187">
        <v>6.57</v>
      </c>
      <c r="J161" s="187">
        <v>1.44</v>
      </c>
    </row>
    <row r="162" spans="1:10" ht="24" customHeight="1">
      <c r="A162" s="183" t="s">
        <v>565</v>
      </c>
      <c r="B162" s="184" t="s">
        <v>647</v>
      </c>
      <c r="C162" s="183" t="s">
        <v>268</v>
      </c>
      <c r="D162" s="183" t="s">
        <v>648</v>
      </c>
      <c r="E162" s="204" t="s">
        <v>568</v>
      </c>
      <c r="F162" s="204"/>
      <c r="G162" s="185" t="s">
        <v>588</v>
      </c>
      <c r="H162" s="186">
        <v>0.3</v>
      </c>
      <c r="I162" s="187">
        <v>17.64</v>
      </c>
      <c r="J162" s="187">
        <v>5.29</v>
      </c>
    </row>
    <row r="163" spans="1:10">
      <c r="A163" s="188"/>
      <c r="B163" s="188"/>
      <c r="C163" s="188"/>
      <c r="D163" s="188"/>
      <c r="E163" s="188" t="s">
        <v>575</v>
      </c>
      <c r="F163" s="189">
        <v>31.45</v>
      </c>
      <c r="G163" s="188" t="s">
        <v>576</v>
      </c>
      <c r="H163" s="189">
        <v>0</v>
      </c>
      <c r="I163" s="188" t="s">
        <v>577</v>
      </c>
      <c r="J163" s="189">
        <v>31.45</v>
      </c>
    </row>
    <row r="164" spans="1:10" ht="13.8" thickBot="1">
      <c r="A164" s="188"/>
      <c r="B164" s="188"/>
      <c r="C164" s="188"/>
      <c r="D164" s="188"/>
      <c r="E164" s="188" t="s">
        <v>578</v>
      </c>
      <c r="F164" s="189">
        <v>12.41</v>
      </c>
      <c r="G164" s="188"/>
      <c r="H164" s="203" t="s">
        <v>579</v>
      </c>
      <c r="I164" s="203"/>
      <c r="J164" s="189">
        <v>58.4</v>
      </c>
    </row>
    <row r="165" spans="1:10" ht="0.9" customHeight="1" thickTop="1">
      <c r="A165" s="190"/>
      <c r="B165" s="190"/>
      <c r="C165" s="190"/>
      <c r="D165" s="190"/>
      <c r="E165" s="190"/>
      <c r="F165" s="190"/>
      <c r="G165" s="190"/>
      <c r="H165" s="190"/>
      <c r="I165" s="190"/>
      <c r="J165" s="190"/>
    </row>
    <row r="166" spans="1:10" ht="18" customHeight="1">
      <c r="A166" s="123" t="s">
        <v>324</v>
      </c>
      <c r="B166" s="125" t="s">
        <v>242</v>
      </c>
      <c r="C166" s="123" t="s">
        <v>243</v>
      </c>
      <c r="D166" s="123" t="s">
        <v>244</v>
      </c>
      <c r="E166" s="198" t="s">
        <v>558</v>
      </c>
      <c r="F166" s="198"/>
      <c r="G166" s="124" t="s">
        <v>245</v>
      </c>
      <c r="H166" s="125" t="s">
        <v>246</v>
      </c>
      <c r="I166" s="125" t="s">
        <v>247</v>
      </c>
      <c r="J166" s="125" t="s">
        <v>249</v>
      </c>
    </row>
    <row r="167" spans="1:10" ht="36" customHeight="1">
      <c r="A167" s="130" t="s">
        <v>559</v>
      </c>
      <c r="B167" s="131" t="s">
        <v>325</v>
      </c>
      <c r="C167" s="130" t="s">
        <v>256</v>
      </c>
      <c r="D167" s="130" t="s">
        <v>326</v>
      </c>
      <c r="E167" s="206" t="s">
        <v>637</v>
      </c>
      <c r="F167" s="206"/>
      <c r="G167" s="132" t="s">
        <v>4</v>
      </c>
      <c r="H167" s="177">
        <v>1</v>
      </c>
      <c r="I167" s="133">
        <v>9.66</v>
      </c>
      <c r="J167" s="133">
        <v>9.66</v>
      </c>
    </row>
    <row r="168" spans="1:10" ht="36" customHeight="1">
      <c r="A168" s="178" t="s">
        <v>561</v>
      </c>
      <c r="B168" s="179" t="s">
        <v>649</v>
      </c>
      <c r="C168" s="178" t="s">
        <v>268</v>
      </c>
      <c r="D168" s="178" t="s">
        <v>650</v>
      </c>
      <c r="E168" s="205" t="s">
        <v>563</v>
      </c>
      <c r="F168" s="205"/>
      <c r="G168" s="180" t="s">
        <v>21</v>
      </c>
      <c r="H168" s="181">
        <v>4.1999999999999997E-3</v>
      </c>
      <c r="I168" s="182">
        <v>586.27</v>
      </c>
      <c r="J168" s="182">
        <v>2.46</v>
      </c>
    </row>
    <row r="169" spans="1:10" ht="24" customHeight="1">
      <c r="A169" s="178" t="s">
        <v>561</v>
      </c>
      <c r="B169" s="179" t="s">
        <v>624</v>
      </c>
      <c r="C169" s="178" t="s">
        <v>268</v>
      </c>
      <c r="D169" s="178" t="s">
        <v>12</v>
      </c>
      <c r="E169" s="205" t="s">
        <v>563</v>
      </c>
      <c r="F169" s="205"/>
      <c r="G169" s="180" t="s">
        <v>6</v>
      </c>
      <c r="H169" s="181">
        <v>7.0000000000000007E-2</v>
      </c>
      <c r="I169" s="182">
        <v>24.14</v>
      </c>
      <c r="J169" s="182">
        <v>1.68</v>
      </c>
    </row>
    <row r="170" spans="1:10" ht="24" customHeight="1">
      <c r="A170" s="178" t="s">
        <v>561</v>
      </c>
      <c r="B170" s="179" t="s">
        <v>564</v>
      </c>
      <c r="C170" s="178" t="s">
        <v>268</v>
      </c>
      <c r="D170" s="178" t="s">
        <v>13</v>
      </c>
      <c r="E170" s="205" t="s">
        <v>563</v>
      </c>
      <c r="F170" s="205"/>
      <c r="G170" s="180" t="s">
        <v>6</v>
      </c>
      <c r="H170" s="181">
        <v>8.0000000000000002E-3</v>
      </c>
      <c r="I170" s="182">
        <v>18.05</v>
      </c>
      <c r="J170" s="182">
        <v>0.14000000000000001</v>
      </c>
    </row>
    <row r="171" spans="1:10" ht="24" customHeight="1">
      <c r="A171" s="183" t="s">
        <v>565</v>
      </c>
      <c r="B171" s="184" t="s">
        <v>651</v>
      </c>
      <c r="C171" s="183" t="s">
        <v>268</v>
      </c>
      <c r="D171" s="183" t="s">
        <v>652</v>
      </c>
      <c r="E171" s="204" t="s">
        <v>568</v>
      </c>
      <c r="F171" s="204"/>
      <c r="G171" s="185" t="s">
        <v>653</v>
      </c>
      <c r="H171" s="186">
        <v>0.4</v>
      </c>
      <c r="I171" s="187">
        <v>13.45</v>
      </c>
      <c r="J171" s="187">
        <v>5.38</v>
      </c>
    </row>
    <row r="172" spans="1:10">
      <c r="A172" s="188"/>
      <c r="B172" s="188"/>
      <c r="C172" s="188"/>
      <c r="D172" s="188"/>
      <c r="E172" s="188" t="s">
        <v>575</v>
      </c>
      <c r="F172" s="189">
        <v>2.2400000000000002</v>
      </c>
      <c r="G172" s="188" t="s">
        <v>576</v>
      </c>
      <c r="H172" s="189">
        <v>0</v>
      </c>
      <c r="I172" s="188" t="s">
        <v>577</v>
      </c>
      <c r="J172" s="189">
        <v>2.2400000000000002</v>
      </c>
    </row>
    <row r="173" spans="1:10" ht="13.8" thickBot="1">
      <c r="A173" s="188"/>
      <c r="B173" s="188"/>
      <c r="C173" s="188"/>
      <c r="D173" s="188"/>
      <c r="E173" s="188" t="s">
        <v>578</v>
      </c>
      <c r="F173" s="189">
        <v>2.6</v>
      </c>
      <c r="G173" s="188"/>
      <c r="H173" s="203" t="s">
        <v>579</v>
      </c>
      <c r="I173" s="203"/>
      <c r="J173" s="189">
        <v>12.26</v>
      </c>
    </row>
    <row r="174" spans="1:10" ht="0.9" customHeight="1" thickTop="1">
      <c r="A174" s="190"/>
      <c r="B174" s="190"/>
      <c r="C174" s="190"/>
      <c r="D174" s="190"/>
      <c r="E174" s="190"/>
      <c r="F174" s="190"/>
      <c r="G174" s="190"/>
      <c r="H174" s="190"/>
      <c r="I174" s="190"/>
      <c r="J174" s="190"/>
    </row>
    <row r="175" spans="1:10" ht="18" customHeight="1">
      <c r="A175" s="123" t="s">
        <v>327</v>
      </c>
      <c r="B175" s="125" t="s">
        <v>242</v>
      </c>
      <c r="C175" s="123" t="s">
        <v>243</v>
      </c>
      <c r="D175" s="123" t="s">
        <v>244</v>
      </c>
      <c r="E175" s="198" t="s">
        <v>558</v>
      </c>
      <c r="F175" s="198"/>
      <c r="G175" s="124" t="s">
        <v>245</v>
      </c>
      <c r="H175" s="125" t="s">
        <v>246</v>
      </c>
      <c r="I175" s="125" t="s">
        <v>247</v>
      </c>
      <c r="J175" s="125" t="s">
        <v>249</v>
      </c>
    </row>
    <row r="176" spans="1:10" ht="60" customHeight="1">
      <c r="A176" s="130" t="s">
        <v>559</v>
      </c>
      <c r="B176" s="131" t="s">
        <v>328</v>
      </c>
      <c r="C176" s="130" t="s">
        <v>256</v>
      </c>
      <c r="D176" s="130" t="s">
        <v>329</v>
      </c>
      <c r="E176" s="206" t="s">
        <v>637</v>
      </c>
      <c r="F176" s="206"/>
      <c r="G176" s="132" t="s">
        <v>4</v>
      </c>
      <c r="H176" s="177">
        <v>1</v>
      </c>
      <c r="I176" s="133">
        <v>72.010000000000005</v>
      </c>
      <c r="J176" s="133">
        <v>72.010000000000005</v>
      </c>
    </row>
    <row r="177" spans="1:10" ht="24" customHeight="1">
      <c r="A177" s="178" t="s">
        <v>561</v>
      </c>
      <c r="B177" s="179" t="s">
        <v>624</v>
      </c>
      <c r="C177" s="178" t="s">
        <v>268</v>
      </c>
      <c r="D177" s="178" t="s">
        <v>12</v>
      </c>
      <c r="E177" s="205" t="s">
        <v>563</v>
      </c>
      <c r="F177" s="205"/>
      <c r="G177" s="180" t="s">
        <v>6</v>
      </c>
      <c r="H177" s="181">
        <v>1.0900000000000001</v>
      </c>
      <c r="I177" s="182">
        <v>24.14</v>
      </c>
      <c r="J177" s="182">
        <v>26.31</v>
      </c>
    </row>
    <row r="178" spans="1:10" ht="24" customHeight="1">
      <c r="A178" s="178" t="s">
        <v>561</v>
      </c>
      <c r="B178" s="179" t="s">
        <v>564</v>
      </c>
      <c r="C178" s="178" t="s">
        <v>268</v>
      </c>
      <c r="D178" s="178" t="s">
        <v>13</v>
      </c>
      <c r="E178" s="205" t="s">
        <v>563</v>
      </c>
      <c r="F178" s="205"/>
      <c r="G178" s="180" t="s">
        <v>6</v>
      </c>
      <c r="H178" s="181">
        <v>1.0900000000000001</v>
      </c>
      <c r="I178" s="182">
        <v>18.05</v>
      </c>
      <c r="J178" s="182">
        <v>19.670000000000002</v>
      </c>
    </row>
    <row r="179" spans="1:10" ht="36" customHeight="1">
      <c r="A179" s="178" t="s">
        <v>561</v>
      </c>
      <c r="B179" s="179" t="s">
        <v>654</v>
      </c>
      <c r="C179" s="178" t="s">
        <v>268</v>
      </c>
      <c r="D179" s="178" t="s">
        <v>655</v>
      </c>
      <c r="E179" s="205" t="s">
        <v>563</v>
      </c>
      <c r="F179" s="205"/>
      <c r="G179" s="180" t="s">
        <v>21</v>
      </c>
      <c r="H179" s="181">
        <v>3.5900000000000001E-2</v>
      </c>
      <c r="I179" s="182">
        <v>595.66</v>
      </c>
      <c r="J179" s="182">
        <v>21.38</v>
      </c>
    </row>
    <row r="180" spans="1:10" ht="24" customHeight="1">
      <c r="A180" s="183" t="s">
        <v>565</v>
      </c>
      <c r="B180" s="184" t="s">
        <v>656</v>
      </c>
      <c r="C180" s="183" t="s">
        <v>256</v>
      </c>
      <c r="D180" s="183" t="s">
        <v>657</v>
      </c>
      <c r="E180" s="204" t="s">
        <v>568</v>
      </c>
      <c r="F180" s="204"/>
      <c r="G180" s="185" t="s">
        <v>658</v>
      </c>
      <c r="H180" s="186">
        <v>0.16851099999999999</v>
      </c>
      <c r="I180" s="187">
        <v>27.6</v>
      </c>
      <c r="J180" s="187">
        <v>4.6500000000000004</v>
      </c>
    </row>
    <row r="181" spans="1:10">
      <c r="A181" s="188"/>
      <c r="B181" s="188"/>
      <c r="C181" s="188"/>
      <c r="D181" s="188"/>
      <c r="E181" s="188" t="s">
        <v>575</v>
      </c>
      <c r="F181" s="189">
        <v>42.53</v>
      </c>
      <c r="G181" s="188" t="s">
        <v>576</v>
      </c>
      <c r="H181" s="189">
        <v>0</v>
      </c>
      <c r="I181" s="188" t="s">
        <v>577</v>
      </c>
      <c r="J181" s="189">
        <v>42.53</v>
      </c>
    </row>
    <row r="182" spans="1:10" ht="13.8" thickBot="1">
      <c r="A182" s="188"/>
      <c r="B182" s="188"/>
      <c r="C182" s="188"/>
      <c r="D182" s="188"/>
      <c r="E182" s="188" t="s">
        <v>578</v>
      </c>
      <c r="F182" s="189">
        <v>19.440000000000001</v>
      </c>
      <c r="G182" s="188"/>
      <c r="H182" s="203" t="s">
        <v>579</v>
      </c>
      <c r="I182" s="203"/>
      <c r="J182" s="189">
        <v>91.45</v>
      </c>
    </row>
    <row r="183" spans="1:10" ht="0.9" customHeight="1" thickTop="1">
      <c r="A183" s="190"/>
      <c r="B183" s="190"/>
      <c r="C183" s="190"/>
      <c r="D183" s="190"/>
      <c r="E183" s="190"/>
      <c r="F183" s="190"/>
      <c r="G183" s="190"/>
      <c r="H183" s="190"/>
      <c r="I183" s="190"/>
      <c r="J183" s="190"/>
    </row>
    <row r="184" spans="1:10" ht="18" customHeight="1">
      <c r="A184" s="123" t="s">
        <v>330</v>
      </c>
      <c r="B184" s="125" t="s">
        <v>242</v>
      </c>
      <c r="C184" s="123" t="s">
        <v>243</v>
      </c>
      <c r="D184" s="123" t="s">
        <v>244</v>
      </c>
      <c r="E184" s="198" t="s">
        <v>558</v>
      </c>
      <c r="F184" s="198"/>
      <c r="G184" s="124" t="s">
        <v>245</v>
      </c>
      <c r="H184" s="125" t="s">
        <v>246</v>
      </c>
      <c r="I184" s="125" t="s">
        <v>247</v>
      </c>
      <c r="J184" s="125" t="s">
        <v>249</v>
      </c>
    </row>
    <row r="185" spans="1:10" ht="24" customHeight="1">
      <c r="A185" s="130" t="s">
        <v>559</v>
      </c>
      <c r="B185" s="131" t="s">
        <v>331</v>
      </c>
      <c r="C185" s="130" t="s">
        <v>256</v>
      </c>
      <c r="D185" s="130" t="s">
        <v>332</v>
      </c>
      <c r="E185" s="206" t="s">
        <v>637</v>
      </c>
      <c r="F185" s="206"/>
      <c r="G185" s="132" t="s">
        <v>1</v>
      </c>
      <c r="H185" s="177">
        <v>1</v>
      </c>
      <c r="I185" s="133">
        <v>17.45</v>
      </c>
      <c r="J185" s="133">
        <v>17.45</v>
      </c>
    </row>
    <row r="186" spans="1:10" ht="24" customHeight="1">
      <c r="A186" s="178" t="s">
        <v>561</v>
      </c>
      <c r="B186" s="179" t="s">
        <v>624</v>
      </c>
      <c r="C186" s="178" t="s">
        <v>268</v>
      </c>
      <c r="D186" s="178" t="s">
        <v>12</v>
      </c>
      <c r="E186" s="205" t="s">
        <v>563</v>
      </c>
      <c r="F186" s="205"/>
      <c r="G186" s="180" t="s">
        <v>6</v>
      </c>
      <c r="H186" s="181">
        <v>0.4</v>
      </c>
      <c r="I186" s="182">
        <v>24.14</v>
      </c>
      <c r="J186" s="182">
        <v>9.65</v>
      </c>
    </row>
    <row r="187" spans="1:10" ht="24" customHeight="1">
      <c r="A187" s="178" t="s">
        <v>561</v>
      </c>
      <c r="B187" s="179" t="s">
        <v>564</v>
      </c>
      <c r="C187" s="178" t="s">
        <v>268</v>
      </c>
      <c r="D187" s="178" t="s">
        <v>13</v>
      </c>
      <c r="E187" s="205" t="s">
        <v>563</v>
      </c>
      <c r="F187" s="205"/>
      <c r="G187" s="180" t="s">
        <v>6</v>
      </c>
      <c r="H187" s="181">
        <v>0.35</v>
      </c>
      <c r="I187" s="182">
        <v>18.05</v>
      </c>
      <c r="J187" s="182">
        <v>6.31</v>
      </c>
    </row>
    <row r="188" spans="1:10" ht="24" customHeight="1">
      <c r="A188" s="183" t="s">
        <v>565</v>
      </c>
      <c r="B188" s="184" t="s">
        <v>638</v>
      </c>
      <c r="C188" s="183" t="s">
        <v>256</v>
      </c>
      <c r="D188" s="183" t="s">
        <v>639</v>
      </c>
      <c r="E188" s="204" t="s">
        <v>568</v>
      </c>
      <c r="F188" s="204"/>
      <c r="G188" s="185" t="s">
        <v>640</v>
      </c>
      <c r="H188" s="186">
        <v>0.06</v>
      </c>
      <c r="I188" s="187">
        <v>24.9</v>
      </c>
      <c r="J188" s="187">
        <v>1.49</v>
      </c>
    </row>
    <row r="189" spans="1:10">
      <c r="A189" s="188"/>
      <c r="B189" s="188"/>
      <c r="C189" s="188"/>
      <c r="D189" s="188"/>
      <c r="E189" s="188" t="s">
        <v>575</v>
      </c>
      <c r="F189" s="189">
        <v>13.49</v>
      </c>
      <c r="G189" s="188" t="s">
        <v>576</v>
      </c>
      <c r="H189" s="189">
        <v>0</v>
      </c>
      <c r="I189" s="188" t="s">
        <v>577</v>
      </c>
      <c r="J189" s="189">
        <v>13.49</v>
      </c>
    </row>
    <row r="190" spans="1:10" ht="13.8" thickBot="1">
      <c r="A190" s="188"/>
      <c r="B190" s="188"/>
      <c r="C190" s="188"/>
      <c r="D190" s="188"/>
      <c r="E190" s="188" t="s">
        <v>578</v>
      </c>
      <c r="F190" s="189">
        <v>4.71</v>
      </c>
      <c r="G190" s="188"/>
      <c r="H190" s="203" t="s">
        <v>579</v>
      </c>
      <c r="I190" s="203"/>
      <c r="J190" s="189">
        <v>22.16</v>
      </c>
    </row>
    <row r="191" spans="1:10" ht="0.9" customHeight="1" thickTop="1">
      <c r="A191" s="190"/>
      <c r="B191" s="190"/>
      <c r="C191" s="190"/>
      <c r="D191" s="190"/>
      <c r="E191" s="190"/>
      <c r="F191" s="190"/>
      <c r="G191" s="190"/>
      <c r="H191" s="190"/>
      <c r="I191" s="190"/>
      <c r="J191" s="190"/>
    </row>
    <row r="192" spans="1:10" ht="18" customHeight="1">
      <c r="A192" s="123" t="s">
        <v>333</v>
      </c>
      <c r="B192" s="125" t="s">
        <v>242</v>
      </c>
      <c r="C192" s="123" t="s">
        <v>243</v>
      </c>
      <c r="D192" s="123" t="s">
        <v>244</v>
      </c>
      <c r="E192" s="198" t="s">
        <v>558</v>
      </c>
      <c r="F192" s="198"/>
      <c r="G192" s="124" t="s">
        <v>245</v>
      </c>
      <c r="H192" s="125" t="s">
        <v>246</v>
      </c>
      <c r="I192" s="125" t="s">
        <v>247</v>
      </c>
      <c r="J192" s="125" t="s">
        <v>249</v>
      </c>
    </row>
    <row r="193" spans="1:10" ht="48" customHeight="1">
      <c r="A193" s="130" t="s">
        <v>559</v>
      </c>
      <c r="B193" s="131" t="s">
        <v>334</v>
      </c>
      <c r="C193" s="130" t="s">
        <v>256</v>
      </c>
      <c r="D193" s="130" t="s">
        <v>335</v>
      </c>
      <c r="E193" s="206" t="s">
        <v>659</v>
      </c>
      <c r="F193" s="206"/>
      <c r="G193" s="132" t="s">
        <v>2</v>
      </c>
      <c r="H193" s="177">
        <v>1</v>
      </c>
      <c r="I193" s="133">
        <v>44.2</v>
      </c>
      <c r="J193" s="133">
        <v>44.2</v>
      </c>
    </row>
    <row r="194" spans="1:10" ht="24" customHeight="1">
      <c r="A194" s="178" t="s">
        <v>561</v>
      </c>
      <c r="B194" s="179" t="s">
        <v>624</v>
      </c>
      <c r="C194" s="178" t="s">
        <v>268</v>
      </c>
      <c r="D194" s="178" t="s">
        <v>12</v>
      </c>
      <c r="E194" s="205" t="s">
        <v>563</v>
      </c>
      <c r="F194" s="205"/>
      <c r="G194" s="180" t="s">
        <v>6</v>
      </c>
      <c r="H194" s="181">
        <v>0.6</v>
      </c>
      <c r="I194" s="182">
        <v>24.14</v>
      </c>
      <c r="J194" s="182">
        <v>14.48</v>
      </c>
    </row>
    <row r="195" spans="1:10" ht="24" customHeight="1">
      <c r="A195" s="178" t="s">
        <v>561</v>
      </c>
      <c r="B195" s="179" t="s">
        <v>564</v>
      </c>
      <c r="C195" s="178" t="s">
        <v>268</v>
      </c>
      <c r="D195" s="178" t="s">
        <v>13</v>
      </c>
      <c r="E195" s="205" t="s">
        <v>563</v>
      </c>
      <c r="F195" s="205"/>
      <c r="G195" s="180" t="s">
        <v>6</v>
      </c>
      <c r="H195" s="181">
        <v>0.374</v>
      </c>
      <c r="I195" s="182">
        <v>18.05</v>
      </c>
      <c r="J195" s="182">
        <v>6.75</v>
      </c>
    </row>
    <row r="196" spans="1:10" ht="36" customHeight="1">
      <c r="A196" s="178" t="s">
        <v>561</v>
      </c>
      <c r="B196" s="179" t="s">
        <v>660</v>
      </c>
      <c r="C196" s="178" t="s">
        <v>268</v>
      </c>
      <c r="D196" s="178" t="s">
        <v>661</v>
      </c>
      <c r="E196" s="205" t="s">
        <v>637</v>
      </c>
      <c r="F196" s="205"/>
      <c r="G196" s="180" t="s">
        <v>4</v>
      </c>
      <c r="H196" s="181">
        <v>0.22</v>
      </c>
      <c r="I196" s="182">
        <v>4.26</v>
      </c>
      <c r="J196" s="182">
        <v>0.93</v>
      </c>
    </row>
    <row r="197" spans="1:10" ht="48" customHeight="1">
      <c r="A197" s="178" t="s">
        <v>561</v>
      </c>
      <c r="B197" s="179" t="s">
        <v>662</v>
      </c>
      <c r="C197" s="178" t="s">
        <v>268</v>
      </c>
      <c r="D197" s="178" t="s">
        <v>663</v>
      </c>
      <c r="E197" s="205" t="s">
        <v>637</v>
      </c>
      <c r="F197" s="205"/>
      <c r="G197" s="180" t="s">
        <v>4</v>
      </c>
      <c r="H197" s="181">
        <v>0.25</v>
      </c>
      <c r="I197" s="182">
        <v>33.950000000000003</v>
      </c>
      <c r="J197" s="182">
        <v>8.48</v>
      </c>
    </row>
    <row r="198" spans="1:10" ht="24" customHeight="1">
      <c r="A198" s="183" t="s">
        <v>565</v>
      </c>
      <c r="B198" s="184" t="s">
        <v>664</v>
      </c>
      <c r="C198" s="183" t="s">
        <v>268</v>
      </c>
      <c r="D198" s="183" t="s">
        <v>665</v>
      </c>
      <c r="E198" s="204" t="s">
        <v>568</v>
      </c>
      <c r="F198" s="204"/>
      <c r="G198" s="185" t="s">
        <v>666</v>
      </c>
      <c r="H198" s="186">
        <v>0.2</v>
      </c>
      <c r="I198" s="187">
        <v>32.18</v>
      </c>
      <c r="J198" s="187">
        <v>6.43</v>
      </c>
    </row>
    <row r="199" spans="1:10" ht="24" customHeight="1">
      <c r="A199" s="183" t="s">
        <v>565</v>
      </c>
      <c r="B199" s="184" t="s">
        <v>667</v>
      </c>
      <c r="C199" s="183" t="s">
        <v>268</v>
      </c>
      <c r="D199" s="183" t="s">
        <v>668</v>
      </c>
      <c r="E199" s="204" t="s">
        <v>568</v>
      </c>
      <c r="F199" s="204"/>
      <c r="G199" s="185" t="s">
        <v>2</v>
      </c>
      <c r="H199" s="186">
        <v>1</v>
      </c>
      <c r="I199" s="187">
        <v>0.61</v>
      </c>
      <c r="J199" s="187">
        <v>0.61</v>
      </c>
    </row>
    <row r="200" spans="1:10" ht="24" customHeight="1">
      <c r="A200" s="183" t="s">
        <v>565</v>
      </c>
      <c r="B200" s="184" t="s">
        <v>669</v>
      </c>
      <c r="C200" s="183" t="s">
        <v>268</v>
      </c>
      <c r="D200" s="183" t="s">
        <v>670</v>
      </c>
      <c r="E200" s="204" t="s">
        <v>568</v>
      </c>
      <c r="F200" s="204"/>
      <c r="G200" s="185" t="s">
        <v>3</v>
      </c>
      <c r="H200" s="186">
        <v>0.05</v>
      </c>
      <c r="I200" s="187">
        <v>30</v>
      </c>
      <c r="J200" s="187">
        <v>1.5</v>
      </c>
    </row>
    <row r="201" spans="1:10" ht="24" customHeight="1">
      <c r="A201" s="183" t="s">
        <v>565</v>
      </c>
      <c r="B201" s="184" t="s">
        <v>641</v>
      </c>
      <c r="C201" s="183" t="s">
        <v>268</v>
      </c>
      <c r="D201" s="183" t="s">
        <v>642</v>
      </c>
      <c r="E201" s="204" t="s">
        <v>568</v>
      </c>
      <c r="F201" s="204"/>
      <c r="G201" s="185" t="s">
        <v>3</v>
      </c>
      <c r="H201" s="186">
        <v>4.3999999999999997E-2</v>
      </c>
      <c r="I201" s="187">
        <v>8.4600000000000009</v>
      </c>
      <c r="J201" s="187">
        <v>0.37</v>
      </c>
    </row>
    <row r="202" spans="1:10" ht="24" customHeight="1">
      <c r="A202" s="183" t="s">
        <v>565</v>
      </c>
      <c r="B202" s="184" t="s">
        <v>656</v>
      </c>
      <c r="C202" s="183" t="s">
        <v>256</v>
      </c>
      <c r="D202" s="183" t="s">
        <v>657</v>
      </c>
      <c r="E202" s="204" t="s">
        <v>568</v>
      </c>
      <c r="F202" s="204"/>
      <c r="G202" s="185" t="s">
        <v>658</v>
      </c>
      <c r="H202" s="186">
        <v>0.16851099999999999</v>
      </c>
      <c r="I202" s="187">
        <v>27.6</v>
      </c>
      <c r="J202" s="187">
        <v>4.6500000000000004</v>
      </c>
    </row>
    <row r="203" spans="1:10">
      <c r="A203" s="188"/>
      <c r="B203" s="188"/>
      <c r="C203" s="188"/>
      <c r="D203" s="188"/>
      <c r="E203" s="188" t="s">
        <v>575</v>
      </c>
      <c r="F203" s="189">
        <v>22.56</v>
      </c>
      <c r="G203" s="188" t="s">
        <v>576</v>
      </c>
      <c r="H203" s="189">
        <v>0</v>
      </c>
      <c r="I203" s="188" t="s">
        <v>577</v>
      </c>
      <c r="J203" s="189">
        <v>22.56</v>
      </c>
    </row>
    <row r="204" spans="1:10" ht="13.8" thickBot="1">
      <c r="A204" s="188"/>
      <c r="B204" s="188"/>
      <c r="C204" s="188"/>
      <c r="D204" s="188"/>
      <c r="E204" s="188" t="s">
        <v>578</v>
      </c>
      <c r="F204" s="189">
        <v>11.93</v>
      </c>
      <c r="G204" s="188"/>
      <c r="H204" s="203" t="s">
        <v>579</v>
      </c>
      <c r="I204" s="203"/>
      <c r="J204" s="189">
        <v>56.13</v>
      </c>
    </row>
    <row r="205" spans="1:10" ht="0.9" customHeight="1" thickTop="1">
      <c r="A205" s="190"/>
      <c r="B205" s="190"/>
      <c r="C205" s="190"/>
      <c r="D205" s="190"/>
      <c r="E205" s="190"/>
      <c r="F205" s="190"/>
      <c r="G205" s="190"/>
      <c r="H205" s="190"/>
      <c r="I205" s="190"/>
      <c r="J205" s="190"/>
    </row>
    <row r="206" spans="1:10" ht="18" customHeight="1">
      <c r="A206" s="123" t="s">
        <v>338</v>
      </c>
      <c r="B206" s="125" t="s">
        <v>242</v>
      </c>
      <c r="C206" s="123" t="s">
        <v>243</v>
      </c>
      <c r="D206" s="123" t="s">
        <v>244</v>
      </c>
      <c r="E206" s="198" t="s">
        <v>558</v>
      </c>
      <c r="F206" s="198"/>
      <c r="G206" s="124" t="s">
        <v>245</v>
      </c>
      <c r="H206" s="125" t="s">
        <v>246</v>
      </c>
      <c r="I206" s="125" t="s">
        <v>247</v>
      </c>
      <c r="J206" s="125" t="s">
        <v>249</v>
      </c>
    </row>
    <row r="207" spans="1:10" ht="24" customHeight="1">
      <c r="A207" s="130" t="s">
        <v>559</v>
      </c>
      <c r="B207" s="131" t="s">
        <v>339</v>
      </c>
      <c r="C207" s="130" t="s">
        <v>268</v>
      </c>
      <c r="D207" s="130" t="s">
        <v>340</v>
      </c>
      <c r="E207" s="206" t="s">
        <v>671</v>
      </c>
      <c r="F207" s="206"/>
      <c r="G207" s="132" t="s">
        <v>2</v>
      </c>
      <c r="H207" s="177">
        <v>1</v>
      </c>
      <c r="I207" s="133">
        <v>7.15</v>
      </c>
      <c r="J207" s="133">
        <v>7.15</v>
      </c>
    </row>
    <row r="208" spans="1:10" ht="24" customHeight="1">
      <c r="A208" s="178" t="s">
        <v>561</v>
      </c>
      <c r="B208" s="179" t="s">
        <v>672</v>
      </c>
      <c r="C208" s="178" t="s">
        <v>268</v>
      </c>
      <c r="D208" s="178" t="s">
        <v>11</v>
      </c>
      <c r="E208" s="205" t="s">
        <v>563</v>
      </c>
      <c r="F208" s="205"/>
      <c r="G208" s="180" t="s">
        <v>6</v>
      </c>
      <c r="H208" s="181">
        <v>3.4000000000000002E-2</v>
      </c>
      <c r="I208" s="182">
        <v>21.88</v>
      </c>
      <c r="J208" s="182">
        <v>0.74</v>
      </c>
    </row>
    <row r="209" spans="1:10" ht="24" customHeight="1">
      <c r="A209" s="178" t="s">
        <v>561</v>
      </c>
      <c r="B209" s="179" t="s">
        <v>673</v>
      </c>
      <c r="C209" s="178" t="s">
        <v>268</v>
      </c>
      <c r="D209" s="178" t="s">
        <v>10</v>
      </c>
      <c r="E209" s="205" t="s">
        <v>563</v>
      </c>
      <c r="F209" s="205"/>
      <c r="G209" s="180" t="s">
        <v>6</v>
      </c>
      <c r="H209" s="181">
        <v>0.216</v>
      </c>
      <c r="I209" s="182">
        <v>29.69</v>
      </c>
      <c r="J209" s="182">
        <v>6.41</v>
      </c>
    </row>
    <row r="210" spans="1:10">
      <c r="A210" s="188"/>
      <c r="B210" s="188"/>
      <c r="C210" s="188"/>
      <c r="D210" s="188"/>
      <c r="E210" s="188" t="s">
        <v>575</v>
      </c>
      <c r="F210" s="189">
        <v>6.3</v>
      </c>
      <c r="G210" s="188" t="s">
        <v>576</v>
      </c>
      <c r="H210" s="189">
        <v>0</v>
      </c>
      <c r="I210" s="188" t="s">
        <v>577</v>
      </c>
      <c r="J210" s="189">
        <v>6.3</v>
      </c>
    </row>
    <row r="211" spans="1:10" ht="13.8" thickBot="1">
      <c r="A211" s="188"/>
      <c r="B211" s="188"/>
      <c r="C211" s="188"/>
      <c r="D211" s="188"/>
      <c r="E211" s="188" t="s">
        <v>578</v>
      </c>
      <c r="F211" s="189">
        <v>1.93</v>
      </c>
      <c r="G211" s="188"/>
      <c r="H211" s="203" t="s">
        <v>579</v>
      </c>
      <c r="I211" s="203"/>
      <c r="J211" s="189">
        <v>9.08</v>
      </c>
    </row>
    <row r="212" spans="1:10" ht="0.9" customHeight="1" thickTop="1">
      <c r="A212" s="190"/>
      <c r="B212" s="190"/>
      <c r="C212" s="190"/>
      <c r="D212" s="190"/>
      <c r="E212" s="190"/>
      <c r="F212" s="190"/>
      <c r="G212" s="190"/>
      <c r="H212" s="190"/>
      <c r="I212" s="190"/>
      <c r="J212" s="190"/>
    </row>
    <row r="213" spans="1:10" ht="18" customHeight="1">
      <c r="A213" s="123" t="s">
        <v>341</v>
      </c>
      <c r="B213" s="125" t="s">
        <v>242</v>
      </c>
      <c r="C213" s="123" t="s">
        <v>243</v>
      </c>
      <c r="D213" s="123" t="s">
        <v>244</v>
      </c>
      <c r="E213" s="198" t="s">
        <v>558</v>
      </c>
      <c r="F213" s="198"/>
      <c r="G213" s="124" t="s">
        <v>245</v>
      </c>
      <c r="H213" s="125" t="s">
        <v>246</v>
      </c>
      <c r="I213" s="125" t="s">
        <v>247</v>
      </c>
      <c r="J213" s="125" t="s">
        <v>249</v>
      </c>
    </row>
    <row r="214" spans="1:10" ht="36" customHeight="1">
      <c r="A214" s="130" t="s">
        <v>559</v>
      </c>
      <c r="B214" s="131" t="s">
        <v>342</v>
      </c>
      <c r="C214" s="130" t="s">
        <v>268</v>
      </c>
      <c r="D214" s="130" t="s">
        <v>343</v>
      </c>
      <c r="E214" s="206" t="s">
        <v>671</v>
      </c>
      <c r="F214" s="206"/>
      <c r="G214" s="132" t="s">
        <v>3</v>
      </c>
      <c r="H214" s="177">
        <v>1</v>
      </c>
      <c r="I214" s="133">
        <v>5.91</v>
      </c>
      <c r="J214" s="133">
        <v>5.91</v>
      </c>
    </row>
    <row r="215" spans="1:10" ht="24" customHeight="1">
      <c r="A215" s="178" t="s">
        <v>561</v>
      </c>
      <c r="B215" s="179" t="s">
        <v>674</v>
      </c>
      <c r="C215" s="178" t="s">
        <v>268</v>
      </c>
      <c r="D215" s="178" t="s">
        <v>675</v>
      </c>
      <c r="E215" s="205" t="s">
        <v>563</v>
      </c>
      <c r="F215" s="205"/>
      <c r="G215" s="180" t="s">
        <v>6</v>
      </c>
      <c r="H215" s="181">
        <v>7.0000000000000007E-2</v>
      </c>
      <c r="I215" s="182">
        <v>17.690000000000001</v>
      </c>
      <c r="J215" s="182">
        <v>1.23</v>
      </c>
    </row>
    <row r="216" spans="1:10" ht="24" customHeight="1">
      <c r="A216" s="178" t="s">
        <v>561</v>
      </c>
      <c r="B216" s="179" t="s">
        <v>676</v>
      </c>
      <c r="C216" s="178" t="s">
        <v>268</v>
      </c>
      <c r="D216" s="178" t="s">
        <v>9</v>
      </c>
      <c r="E216" s="205" t="s">
        <v>563</v>
      </c>
      <c r="F216" s="205"/>
      <c r="G216" s="180" t="s">
        <v>6</v>
      </c>
      <c r="H216" s="181">
        <v>7.0000000000000007E-2</v>
      </c>
      <c r="I216" s="182">
        <v>23.18</v>
      </c>
      <c r="J216" s="182">
        <v>1.62</v>
      </c>
    </row>
    <row r="217" spans="1:10" ht="24" customHeight="1">
      <c r="A217" s="183" t="s">
        <v>565</v>
      </c>
      <c r="B217" s="184" t="s">
        <v>677</v>
      </c>
      <c r="C217" s="183" t="s">
        <v>268</v>
      </c>
      <c r="D217" s="183" t="s">
        <v>678</v>
      </c>
      <c r="E217" s="204" t="s">
        <v>568</v>
      </c>
      <c r="F217" s="204"/>
      <c r="G217" s="185" t="s">
        <v>3</v>
      </c>
      <c r="H217" s="186">
        <v>7.1000000000000004E-3</v>
      </c>
      <c r="I217" s="187">
        <v>72.400000000000006</v>
      </c>
      <c r="J217" s="187">
        <v>0.51</v>
      </c>
    </row>
    <row r="218" spans="1:10" ht="24" customHeight="1">
      <c r="A218" s="183" t="s">
        <v>565</v>
      </c>
      <c r="B218" s="184" t="s">
        <v>679</v>
      </c>
      <c r="C218" s="183" t="s">
        <v>268</v>
      </c>
      <c r="D218" s="183" t="s">
        <v>680</v>
      </c>
      <c r="E218" s="204" t="s">
        <v>568</v>
      </c>
      <c r="F218" s="204"/>
      <c r="G218" s="185" t="s">
        <v>3</v>
      </c>
      <c r="H218" s="186">
        <v>1</v>
      </c>
      <c r="I218" s="187">
        <v>1.86</v>
      </c>
      <c r="J218" s="187">
        <v>1.86</v>
      </c>
    </row>
    <row r="219" spans="1:10" ht="24" customHeight="1">
      <c r="A219" s="183" t="s">
        <v>565</v>
      </c>
      <c r="B219" s="184" t="s">
        <v>643</v>
      </c>
      <c r="C219" s="183" t="s">
        <v>268</v>
      </c>
      <c r="D219" s="183" t="s">
        <v>644</v>
      </c>
      <c r="E219" s="204" t="s">
        <v>568</v>
      </c>
      <c r="F219" s="204"/>
      <c r="G219" s="185" t="s">
        <v>3</v>
      </c>
      <c r="H219" s="186">
        <v>2.1000000000000001E-2</v>
      </c>
      <c r="I219" s="187">
        <v>2.06</v>
      </c>
      <c r="J219" s="187">
        <v>0.04</v>
      </c>
    </row>
    <row r="220" spans="1:10" ht="24" customHeight="1">
      <c r="A220" s="183" t="s">
        <v>565</v>
      </c>
      <c r="B220" s="184" t="s">
        <v>681</v>
      </c>
      <c r="C220" s="183" t="s">
        <v>268</v>
      </c>
      <c r="D220" s="183" t="s">
        <v>682</v>
      </c>
      <c r="E220" s="204" t="s">
        <v>568</v>
      </c>
      <c r="F220" s="204"/>
      <c r="G220" s="185" t="s">
        <v>3</v>
      </c>
      <c r="H220" s="186">
        <v>8.0000000000000002E-3</v>
      </c>
      <c r="I220" s="187">
        <v>82.03</v>
      </c>
      <c r="J220" s="187">
        <v>0.65</v>
      </c>
    </row>
    <row r="221" spans="1:10">
      <c r="A221" s="188"/>
      <c r="B221" s="188"/>
      <c r="C221" s="188"/>
      <c r="D221" s="188"/>
      <c r="E221" s="188" t="s">
        <v>575</v>
      </c>
      <c r="F221" s="189">
        <v>2.46</v>
      </c>
      <c r="G221" s="188" t="s">
        <v>576</v>
      </c>
      <c r="H221" s="189">
        <v>0</v>
      </c>
      <c r="I221" s="188" t="s">
        <v>577</v>
      </c>
      <c r="J221" s="189">
        <v>2.46</v>
      </c>
    </row>
    <row r="222" spans="1:10" ht="13.8" thickBot="1">
      <c r="A222" s="188"/>
      <c r="B222" s="188"/>
      <c r="C222" s="188"/>
      <c r="D222" s="188"/>
      <c r="E222" s="188" t="s">
        <v>578</v>
      </c>
      <c r="F222" s="189">
        <v>1.59</v>
      </c>
      <c r="G222" s="188"/>
      <c r="H222" s="203" t="s">
        <v>579</v>
      </c>
      <c r="I222" s="203"/>
      <c r="J222" s="189">
        <v>7.5</v>
      </c>
    </row>
    <row r="223" spans="1:10" ht="0.9" customHeight="1" thickTop="1">
      <c r="A223" s="190"/>
      <c r="B223" s="190"/>
      <c r="C223" s="190"/>
      <c r="D223" s="190"/>
      <c r="E223" s="190"/>
      <c r="F223" s="190"/>
      <c r="G223" s="190"/>
      <c r="H223" s="190"/>
      <c r="I223" s="190"/>
      <c r="J223" s="190"/>
    </row>
    <row r="224" spans="1:10" ht="18" customHeight="1">
      <c r="A224" s="123" t="s">
        <v>344</v>
      </c>
      <c r="B224" s="125" t="s">
        <v>242</v>
      </c>
      <c r="C224" s="123" t="s">
        <v>243</v>
      </c>
      <c r="D224" s="123" t="s">
        <v>244</v>
      </c>
      <c r="E224" s="198" t="s">
        <v>558</v>
      </c>
      <c r="F224" s="198"/>
      <c r="G224" s="124" t="s">
        <v>245</v>
      </c>
      <c r="H224" s="125" t="s">
        <v>246</v>
      </c>
      <c r="I224" s="125" t="s">
        <v>247</v>
      </c>
      <c r="J224" s="125" t="s">
        <v>249</v>
      </c>
    </row>
    <row r="225" spans="1:10" ht="36" customHeight="1">
      <c r="A225" s="130" t="s">
        <v>559</v>
      </c>
      <c r="B225" s="131" t="s">
        <v>345</v>
      </c>
      <c r="C225" s="130" t="s">
        <v>268</v>
      </c>
      <c r="D225" s="130" t="s">
        <v>346</v>
      </c>
      <c r="E225" s="206" t="s">
        <v>683</v>
      </c>
      <c r="F225" s="206"/>
      <c r="G225" s="132" t="s">
        <v>2</v>
      </c>
      <c r="H225" s="177">
        <v>1</v>
      </c>
      <c r="I225" s="133">
        <v>11.39</v>
      </c>
      <c r="J225" s="133">
        <v>11.39</v>
      </c>
    </row>
    <row r="226" spans="1:10" ht="24" customHeight="1">
      <c r="A226" s="178" t="s">
        <v>561</v>
      </c>
      <c r="B226" s="179" t="s">
        <v>673</v>
      </c>
      <c r="C226" s="178" t="s">
        <v>268</v>
      </c>
      <c r="D226" s="178" t="s">
        <v>10</v>
      </c>
      <c r="E226" s="205" t="s">
        <v>563</v>
      </c>
      <c r="F226" s="205"/>
      <c r="G226" s="180" t="s">
        <v>6</v>
      </c>
      <c r="H226" s="181">
        <v>0.14399999999999999</v>
      </c>
      <c r="I226" s="182">
        <v>29.69</v>
      </c>
      <c r="J226" s="182">
        <v>4.2699999999999996</v>
      </c>
    </row>
    <row r="227" spans="1:10" ht="24" customHeight="1">
      <c r="A227" s="178" t="s">
        <v>561</v>
      </c>
      <c r="B227" s="179" t="s">
        <v>672</v>
      </c>
      <c r="C227" s="178" t="s">
        <v>268</v>
      </c>
      <c r="D227" s="178" t="s">
        <v>11</v>
      </c>
      <c r="E227" s="205" t="s">
        <v>563</v>
      </c>
      <c r="F227" s="205"/>
      <c r="G227" s="180" t="s">
        <v>6</v>
      </c>
      <c r="H227" s="181">
        <v>0.14399999999999999</v>
      </c>
      <c r="I227" s="182">
        <v>21.88</v>
      </c>
      <c r="J227" s="182">
        <v>3.15</v>
      </c>
    </row>
    <row r="228" spans="1:10" ht="24" customHeight="1">
      <c r="A228" s="183" t="s">
        <v>565</v>
      </c>
      <c r="B228" s="184" t="s">
        <v>684</v>
      </c>
      <c r="C228" s="183" t="s">
        <v>268</v>
      </c>
      <c r="D228" s="183" t="s">
        <v>685</v>
      </c>
      <c r="E228" s="204" t="s">
        <v>568</v>
      </c>
      <c r="F228" s="204"/>
      <c r="G228" s="185" t="s">
        <v>2</v>
      </c>
      <c r="H228" s="186">
        <v>1.0169999999999999</v>
      </c>
      <c r="I228" s="187">
        <v>3.91</v>
      </c>
      <c r="J228" s="187">
        <v>3.97</v>
      </c>
    </row>
    <row r="229" spans="1:10">
      <c r="A229" s="188"/>
      <c r="B229" s="188"/>
      <c r="C229" s="188"/>
      <c r="D229" s="188"/>
      <c r="E229" s="188" t="s">
        <v>575</v>
      </c>
      <c r="F229" s="189">
        <v>6.45</v>
      </c>
      <c r="G229" s="188" t="s">
        <v>576</v>
      </c>
      <c r="H229" s="189">
        <v>0</v>
      </c>
      <c r="I229" s="188" t="s">
        <v>577</v>
      </c>
      <c r="J229" s="189">
        <v>6.45</v>
      </c>
    </row>
    <row r="230" spans="1:10" ht="13.8" thickBot="1">
      <c r="A230" s="188"/>
      <c r="B230" s="188"/>
      <c r="C230" s="188"/>
      <c r="D230" s="188"/>
      <c r="E230" s="188" t="s">
        <v>578</v>
      </c>
      <c r="F230" s="189">
        <v>3.07</v>
      </c>
      <c r="G230" s="188"/>
      <c r="H230" s="203" t="s">
        <v>579</v>
      </c>
      <c r="I230" s="203"/>
      <c r="J230" s="189">
        <v>14.46</v>
      </c>
    </row>
    <row r="231" spans="1:10" ht="0.9" customHeight="1" thickTop="1">
      <c r="A231" s="190"/>
      <c r="B231" s="190"/>
      <c r="C231" s="190"/>
      <c r="D231" s="190"/>
      <c r="E231" s="190"/>
      <c r="F231" s="190"/>
      <c r="G231" s="190"/>
      <c r="H231" s="190"/>
      <c r="I231" s="190"/>
      <c r="J231" s="190"/>
    </row>
    <row r="232" spans="1:10" ht="18" customHeight="1">
      <c r="A232" s="123" t="s">
        <v>349</v>
      </c>
      <c r="B232" s="125" t="s">
        <v>242</v>
      </c>
      <c r="C232" s="123" t="s">
        <v>243</v>
      </c>
      <c r="D232" s="123" t="s">
        <v>244</v>
      </c>
      <c r="E232" s="198" t="s">
        <v>558</v>
      </c>
      <c r="F232" s="198"/>
      <c r="G232" s="124" t="s">
        <v>245</v>
      </c>
      <c r="H232" s="125" t="s">
        <v>246</v>
      </c>
      <c r="I232" s="125" t="s">
        <v>247</v>
      </c>
      <c r="J232" s="125" t="s">
        <v>249</v>
      </c>
    </row>
    <row r="233" spans="1:10" ht="24" customHeight="1">
      <c r="A233" s="130" t="s">
        <v>559</v>
      </c>
      <c r="B233" s="131" t="s">
        <v>350</v>
      </c>
      <c r="C233" s="130" t="s">
        <v>256</v>
      </c>
      <c r="D233" s="130" t="s">
        <v>351</v>
      </c>
      <c r="E233" s="206">
        <v>16.350000000000001</v>
      </c>
      <c r="F233" s="206"/>
      <c r="G233" s="132" t="s">
        <v>4</v>
      </c>
      <c r="H233" s="177">
        <v>1</v>
      </c>
      <c r="I233" s="133">
        <v>4.29</v>
      </c>
      <c r="J233" s="133">
        <v>4.29</v>
      </c>
    </row>
    <row r="234" spans="1:10" ht="24" customHeight="1">
      <c r="A234" s="178" t="s">
        <v>561</v>
      </c>
      <c r="B234" s="179" t="s">
        <v>564</v>
      </c>
      <c r="C234" s="178" t="s">
        <v>268</v>
      </c>
      <c r="D234" s="178" t="s">
        <v>13</v>
      </c>
      <c r="E234" s="205" t="s">
        <v>563</v>
      </c>
      <c r="F234" s="205"/>
      <c r="G234" s="180" t="s">
        <v>6</v>
      </c>
      <c r="H234" s="181">
        <v>0.18</v>
      </c>
      <c r="I234" s="182">
        <v>18.05</v>
      </c>
      <c r="J234" s="182">
        <v>3.24</v>
      </c>
    </row>
    <row r="235" spans="1:10" ht="24" customHeight="1">
      <c r="A235" s="183" t="s">
        <v>565</v>
      </c>
      <c r="B235" s="184" t="s">
        <v>686</v>
      </c>
      <c r="C235" s="183" t="s">
        <v>268</v>
      </c>
      <c r="D235" s="183" t="s">
        <v>687</v>
      </c>
      <c r="E235" s="204" t="s">
        <v>568</v>
      </c>
      <c r="F235" s="204"/>
      <c r="G235" s="185" t="s">
        <v>653</v>
      </c>
      <c r="H235" s="186">
        <v>0.08</v>
      </c>
      <c r="I235" s="187">
        <v>13.2</v>
      </c>
      <c r="J235" s="187">
        <v>1.05</v>
      </c>
    </row>
    <row r="236" spans="1:10">
      <c r="A236" s="188"/>
      <c r="B236" s="188"/>
      <c r="C236" s="188"/>
      <c r="D236" s="188"/>
      <c r="E236" s="188" t="s">
        <v>575</v>
      </c>
      <c r="F236" s="189">
        <v>2.66</v>
      </c>
      <c r="G236" s="188" t="s">
        <v>576</v>
      </c>
      <c r="H236" s="189">
        <v>0</v>
      </c>
      <c r="I236" s="188" t="s">
        <v>577</v>
      </c>
      <c r="J236" s="189">
        <v>2.66</v>
      </c>
    </row>
    <row r="237" spans="1:10" ht="13.8" thickBot="1">
      <c r="A237" s="188"/>
      <c r="B237" s="188"/>
      <c r="C237" s="188"/>
      <c r="D237" s="188"/>
      <c r="E237" s="188" t="s">
        <v>578</v>
      </c>
      <c r="F237" s="189">
        <v>1.1499999999999999</v>
      </c>
      <c r="G237" s="188"/>
      <c r="H237" s="203" t="s">
        <v>579</v>
      </c>
      <c r="I237" s="203"/>
      <c r="J237" s="189">
        <v>5.44</v>
      </c>
    </row>
    <row r="238" spans="1:10" ht="0.9" customHeight="1" thickTop="1">
      <c r="A238" s="190"/>
      <c r="B238" s="190"/>
      <c r="C238" s="190"/>
      <c r="D238" s="190"/>
      <c r="E238" s="190"/>
      <c r="F238" s="190"/>
      <c r="G238" s="190"/>
      <c r="H238" s="190"/>
      <c r="I238" s="190"/>
      <c r="J238" s="190"/>
    </row>
    <row r="239" spans="1:10" ht="18" customHeight="1">
      <c r="A239" s="123" t="s">
        <v>352</v>
      </c>
      <c r="B239" s="125" t="s">
        <v>242</v>
      </c>
      <c r="C239" s="123" t="s">
        <v>243</v>
      </c>
      <c r="D239" s="123" t="s">
        <v>244</v>
      </c>
      <c r="E239" s="198" t="s">
        <v>558</v>
      </c>
      <c r="F239" s="198"/>
      <c r="G239" s="124" t="s">
        <v>245</v>
      </c>
      <c r="H239" s="125" t="s">
        <v>246</v>
      </c>
      <c r="I239" s="125" t="s">
        <v>247</v>
      </c>
      <c r="J239" s="125" t="s">
        <v>249</v>
      </c>
    </row>
    <row r="240" spans="1:10" ht="24" customHeight="1">
      <c r="A240" s="130" t="s">
        <v>559</v>
      </c>
      <c r="B240" s="131" t="s">
        <v>353</v>
      </c>
      <c r="C240" s="130" t="s">
        <v>256</v>
      </c>
      <c r="D240" s="130" t="s">
        <v>354</v>
      </c>
      <c r="E240" s="206">
        <v>16.350000000000001</v>
      </c>
      <c r="F240" s="206"/>
      <c r="G240" s="132" t="s">
        <v>4</v>
      </c>
      <c r="H240" s="177">
        <v>1</v>
      </c>
      <c r="I240" s="133">
        <v>5.67</v>
      </c>
      <c r="J240" s="133">
        <v>5.67</v>
      </c>
    </row>
    <row r="241" spans="1:10" ht="24" customHeight="1">
      <c r="A241" s="178" t="s">
        <v>561</v>
      </c>
      <c r="B241" s="179" t="s">
        <v>564</v>
      </c>
      <c r="C241" s="178" t="s">
        <v>268</v>
      </c>
      <c r="D241" s="178" t="s">
        <v>13</v>
      </c>
      <c r="E241" s="205" t="s">
        <v>563</v>
      </c>
      <c r="F241" s="205"/>
      <c r="G241" s="180" t="s">
        <v>6</v>
      </c>
      <c r="H241" s="181">
        <v>0.04</v>
      </c>
      <c r="I241" s="182">
        <v>18.05</v>
      </c>
      <c r="J241" s="182">
        <v>0.72</v>
      </c>
    </row>
    <row r="242" spans="1:10" ht="24" customHeight="1">
      <c r="A242" s="178" t="s">
        <v>561</v>
      </c>
      <c r="B242" s="179" t="s">
        <v>688</v>
      </c>
      <c r="C242" s="178" t="s">
        <v>268</v>
      </c>
      <c r="D242" s="178" t="s">
        <v>689</v>
      </c>
      <c r="E242" s="205" t="s">
        <v>563</v>
      </c>
      <c r="F242" s="205"/>
      <c r="G242" s="180" t="s">
        <v>4</v>
      </c>
      <c r="H242" s="181">
        <v>1</v>
      </c>
      <c r="I242" s="182">
        <v>1.65</v>
      </c>
      <c r="J242" s="182">
        <v>1.65</v>
      </c>
    </row>
    <row r="243" spans="1:10" ht="24" customHeight="1">
      <c r="A243" s="183" t="s">
        <v>565</v>
      </c>
      <c r="B243" s="184" t="s">
        <v>686</v>
      </c>
      <c r="C243" s="183" t="s">
        <v>268</v>
      </c>
      <c r="D243" s="183" t="s">
        <v>687</v>
      </c>
      <c r="E243" s="204" t="s">
        <v>568</v>
      </c>
      <c r="F243" s="204"/>
      <c r="G243" s="185" t="s">
        <v>653</v>
      </c>
      <c r="H243" s="186">
        <v>0.25</v>
      </c>
      <c r="I243" s="187">
        <v>13.2</v>
      </c>
      <c r="J243" s="187">
        <v>3.3</v>
      </c>
    </row>
    <row r="244" spans="1:10">
      <c r="A244" s="188"/>
      <c r="B244" s="188"/>
      <c r="C244" s="188"/>
      <c r="D244" s="188"/>
      <c r="E244" s="188" t="s">
        <v>575</v>
      </c>
      <c r="F244" s="189">
        <v>1.9</v>
      </c>
      <c r="G244" s="188" t="s">
        <v>576</v>
      </c>
      <c r="H244" s="189">
        <v>0</v>
      </c>
      <c r="I244" s="188" t="s">
        <v>577</v>
      </c>
      <c r="J244" s="189">
        <v>1.9</v>
      </c>
    </row>
    <row r="245" spans="1:10" ht="13.8" thickBot="1">
      <c r="A245" s="188"/>
      <c r="B245" s="188"/>
      <c r="C245" s="188"/>
      <c r="D245" s="188"/>
      <c r="E245" s="188" t="s">
        <v>578</v>
      </c>
      <c r="F245" s="189">
        <v>1.53</v>
      </c>
      <c r="G245" s="188"/>
      <c r="H245" s="203" t="s">
        <v>579</v>
      </c>
      <c r="I245" s="203"/>
      <c r="J245" s="189">
        <v>7.2</v>
      </c>
    </row>
    <row r="246" spans="1:10" ht="0.9" customHeight="1" thickTop="1">
      <c r="A246" s="190"/>
      <c r="B246" s="190"/>
      <c r="C246" s="190"/>
      <c r="D246" s="190"/>
      <c r="E246" s="190"/>
      <c r="F246" s="190"/>
      <c r="G246" s="190"/>
      <c r="H246" s="190"/>
      <c r="I246" s="190"/>
      <c r="J246" s="190"/>
    </row>
    <row r="247" spans="1:10" ht="18" customHeight="1">
      <c r="A247" s="123" t="s">
        <v>355</v>
      </c>
      <c r="B247" s="125" t="s">
        <v>242</v>
      </c>
      <c r="C247" s="123" t="s">
        <v>243</v>
      </c>
      <c r="D247" s="123" t="s">
        <v>244</v>
      </c>
      <c r="E247" s="198" t="s">
        <v>558</v>
      </c>
      <c r="F247" s="198"/>
      <c r="G247" s="124" t="s">
        <v>245</v>
      </c>
      <c r="H247" s="125" t="s">
        <v>246</v>
      </c>
      <c r="I247" s="125" t="s">
        <v>247</v>
      </c>
      <c r="J247" s="125" t="s">
        <v>249</v>
      </c>
    </row>
    <row r="248" spans="1:10" ht="24" customHeight="1">
      <c r="A248" s="130" t="s">
        <v>559</v>
      </c>
      <c r="B248" s="131" t="s">
        <v>356</v>
      </c>
      <c r="C248" s="130" t="s">
        <v>256</v>
      </c>
      <c r="D248" s="130" t="s">
        <v>357</v>
      </c>
      <c r="E248" s="206">
        <v>16.350000000000001</v>
      </c>
      <c r="F248" s="206"/>
      <c r="G248" s="132" t="s">
        <v>4</v>
      </c>
      <c r="H248" s="177">
        <v>1</v>
      </c>
      <c r="I248" s="133">
        <v>5.31</v>
      </c>
      <c r="J248" s="133">
        <v>5.31</v>
      </c>
    </row>
    <row r="249" spans="1:10" ht="24" customHeight="1">
      <c r="A249" s="178" t="s">
        <v>561</v>
      </c>
      <c r="B249" s="179" t="s">
        <v>564</v>
      </c>
      <c r="C249" s="178" t="s">
        <v>268</v>
      </c>
      <c r="D249" s="178" t="s">
        <v>13</v>
      </c>
      <c r="E249" s="205" t="s">
        <v>563</v>
      </c>
      <c r="F249" s="205"/>
      <c r="G249" s="180" t="s">
        <v>6</v>
      </c>
      <c r="H249" s="181">
        <v>0.02</v>
      </c>
      <c r="I249" s="182">
        <v>18.05</v>
      </c>
      <c r="J249" s="182">
        <v>0.36</v>
      </c>
    </row>
    <row r="250" spans="1:10" ht="24" customHeight="1">
      <c r="A250" s="178" t="s">
        <v>561</v>
      </c>
      <c r="B250" s="179" t="s">
        <v>688</v>
      </c>
      <c r="C250" s="178" t="s">
        <v>268</v>
      </c>
      <c r="D250" s="178" t="s">
        <v>689</v>
      </c>
      <c r="E250" s="205" t="s">
        <v>563</v>
      </c>
      <c r="F250" s="205"/>
      <c r="G250" s="180" t="s">
        <v>4</v>
      </c>
      <c r="H250" s="181">
        <v>1</v>
      </c>
      <c r="I250" s="182">
        <v>1.65</v>
      </c>
      <c r="J250" s="182">
        <v>1.65</v>
      </c>
    </row>
    <row r="251" spans="1:10" ht="24" customHeight="1">
      <c r="A251" s="183" t="s">
        <v>565</v>
      </c>
      <c r="B251" s="184" t="s">
        <v>686</v>
      </c>
      <c r="C251" s="183" t="s">
        <v>268</v>
      </c>
      <c r="D251" s="183" t="s">
        <v>687</v>
      </c>
      <c r="E251" s="204" t="s">
        <v>568</v>
      </c>
      <c r="F251" s="204"/>
      <c r="G251" s="185" t="s">
        <v>653</v>
      </c>
      <c r="H251" s="186">
        <v>0.25</v>
      </c>
      <c r="I251" s="187">
        <v>13.2</v>
      </c>
      <c r="J251" s="187">
        <v>3.3</v>
      </c>
    </row>
    <row r="252" spans="1:10">
      <c r="A252" s="188"/>
      <c r="B252" s="188"/>
      <c r="C252" s="188"/>
      <c r="D252" s="188"/>
      <c r="E252" s="188" t="s">
        <v>575</v>
      </c>
      <c r="F252" s="189">
        <v>1.6</v>
      </c>
      <c r="G252" s="188" t="s">
        <v>576</v>
      </c>
      <c r="H252" s="189">
        <v>0</v>
      </c>
      <c r="I252" s="188" t="s">
        <v>577</v>
      </c>
      <c r="J252" s="189">
        <v>1.6</v>
      </c>
    </row>
    <row r="253" spans="1:10" ht="13.8" thickBot="1">
      <c r="A253" s="188"/>
      <c r="B253" s="188"/>
      <c r="C253" s="188"/>
      <c r="D253" s="188"/>
      <c r="E253" s="188" t="s">
        <v>578</v>
      </c>
      <c r="F253" s="189">
        <v>1.43</v>
      </c>
      <c r="G253" s="188"/>
      <c r="H253" s="203" t="s">
        <v>579</v>
      </c>
      <c r="I253" s="203"/>
      <c r="J253" s="189">
        <v>6.74</v>
      </c>
    </row>
    <row r="254" spans="1:10" ht="0.9" customHeight="1" thickTop="1">
      <c r="A254" s="190"/>
      <c r="B254" s="190"/>
      <c r="C254" s="190"/>
      <c r="D254" s="190"/>
      <c r="E254" s="190"/>
      <c r="F254" s="190"/>
      <c r="G254" s="190"/>
      <c r="H254" s="190"/>
      <c r="I254" s="190"/>
      <c r="J254" s="190"/>
    </row>
    <row r="255" spans="1:10" ht="18" customHeight="1">
      <c r="A255" s="123" t="s">
        <v>359</v>
      </c>
      <c r="B255" s="125" t="s">
        <v>242</v>
      </c>
      <c r="C255" s="123" t="s">
        <v>243</v>
      </c>
      <c r="D255" s="123" t="s">
        <v>244</v>
      </c>
      <c r="E255" s="198" t="s">
        <v>558</v>
      </c>
      <c r="F255" s="198"/>
      <c r="G255" s="124" t="s">
        <v>245</v>
      </c>
      <c r="H255" s="125" t="s">
        <v>246</v>
      </c>
      <c r="I255" s="125" t="s">
        <v>247</v>
      </c>
      <c r="J255" s="125" t="s">
        <v>249</v>
      </c>
    </row>
    <row r="256" spans="1:10" ht="36" customHeight="1">
      <c r="A256" s="130" t="s">
        <v>559</v>
      </c>
      <c r="B256" s="131" t="s">
        <v>360</v>
      </c>
      <c r="C256" s="130" t="s">
        <v>256</v>
      </c>
      <c r="D256" s="130" t="s">
        <v>361</v>
      </c>
      <c r="E256" s="206" t="s">
        <v>690</v>
      </c>
      <c r="F256" s="206"/>
      <c r="G256" s="132" t="s">
        <v>4</v>
      </c>
      <c r="H256" s="177">
        <v>1</v>
      </c>
      <c r="I256" s="133">
        <v>90.28</v>
      </c>
      <c r="J256" s="133">
        <v>90.28</v>
      </c>
    </row>
    <row r="257" spans="1:10" ht="24" customHeight="1">
      <c r="A257" s="178" t="s">
        <v>561</v>
      </c>
      <c r="B257" s="179" t="s">
        <v>691</v>
      </c>
      <c r="C257" s="178" t="s">
        <v>268</v>
      </c>
      <c r="D257" s="178" t="s">
        <v>99</v>
      </c>
      <c r="E257" s="205" t="s">
        <v>563</v>
      </c>
      <c r="F257" s="205"/>
      <c r="G257" s="180" t="s">
        <v>6</v>
      </c>
      <c r="H257" s="181">
        <v>0.6</v>
      </c>
      <c r="I257" s="182">
        <v>19.72</v>
      </c>
      <c r="J257" s="182">
        <v>11.83</v>
      </c>
    </row>
    <row r="258" spans="1:10" ht="24" customHeight="1">
      <c r="A258" s="178" t="s">
        <v>561</v>
      </c>
      <c r="B258" s="179" t="s">
        <v>564</v>
      </c>
      <c r="C258" s="178" t="s">
        <v>268</v>
      </c>
      <c r="D258" s="178" t="s">
        <v>13</v>
      </c>
      <c r="E258" s="205" t="s">
        <v>563</v>
      </c>
      <c r="F258" s="205"/>
      <c r="G258" s="180" t="s">
        <v>6</v>
      </c>
      <c r="H258" s="181">
        <v>0.2</v>
      </c>
      <c r="I258" s="182">
        <v>18.05</v>
      </c>
      <c r="J258" s="182">
        <v>3.61</v>
      </c>
    </row>
    <row r="259" spans="1:10" ht="24" customHeight="1">
      <c r="A259" s="183" t="s">
        <v>565</v>
      </c>
      <c r="B259" s="184" t="s">
        <v>692</v>
      </c>
      <c r="C259" s="183" t="s">
        <v>268</v>
      </c>
      <c r="D259" s="183" t="s">
        <v>693</v>
      </c>
      <c r="E259" s="204" t="s">
        <v>568</v>
      </c>
      <c r="F259" s="204"/>
      <c r="G259" s="185" t="s">
        <v>694</v>
      </c>
      <c r="H259" s="186">
        <v>2.4299999999999999E-2</v>
      </c>
      <c r="I259" s="187">
        <v>47.55</v>
      </c>
      <c r="J259" s="187">
        <v>1.1499999999999999</v>
      </c>
    </row>
    <row r="260" spans="1:10" ht="24" customHeight="1">
      <c r="A260" s="183" t="s">
        <v>565</v>
      </c>
      <c r="B260" s="184" t="s">
        <v>695</v>
      </c>
      <c r="C260" s="183" t="s">
        <v>268</v>
      </c>
      <c r="D260" s="183" t="s">
        <v>696</v>
      </c>
      <c r="E260" s="204" t="s">
        <v>568</v>
      </c>
      <c r="F260" s="204"/>
      <c r="G260" s="185" t="s">
        <v>4</v>
      </c>
      <c r="H260" s="186">
        <v>1.25</v>
      </c>
      <c r="I260" s="187">
        <v>21.53</v>
      </c>
      <c r="J260" s="187">
        <v>26.91</v>
      </c>
    </row>
    <row r="261" spans="1:10" ht="36" customHeight="1">
      <c r="A261" s="183" t="s">
        <v>565</v>
      </c>
      <c r="B261" s="184" t="s">
        <v>697</v>
      </c>
      <c r="C261" s="183" t="s">
        <v>268</v>
      </c>
      <c r="D261" s="183" t="s">
        <v>698</v>
      </c>
      <c r="E261" s="204" t="s">
        <v>568</v>
      </c>
      <c r="F261" s="204"/>
      <c r="G261" s="185" t="s">
        <v>2</v>
      </c>
      <c r="H261" s="186">
        <v>0.76039999999999996</v>
      </c>
      <c r="I261" s="187">
        <v>10.27</v>
      </c>
      <c r="J261" s="187">
        <v>7.8</v>
      </c>
    </row>
    <row r="262" spans="1:10" ht="36" customHeight="1">
      <c r="A262" s="183" t="s">
        <v>565</v>
      </c>
      <c r="B262" s="184" t="s">
        <v>699</v>
      </c>
      <c r="C262" s="183" t="s">
        <v>268</v>
      </c>
      <c r="D262" s="183" t="s">
        <v>700</v>
      </c>
      <c r="E262" s="204" t="s">
        <v>568</v>
      </c>
      <c r="F262" s="204"/>
      <c r="G262" s="185" t="s">
        <v>2</v>
      </c>
      <c r="H262" s="186">
        <v>1.9910000000000001</v>
      </c>
      <c r="I262" s="187">
        <v>11.65</v>
      </c>
      <c r="J262" s="187">
        <v>23.19</v>
      </c>
    </row>
    <row r="263" spans="1:10" ht="24" customHeight="1">
      <c r="A263" s="183" t="s">
        <v>565</v>
      </c>
      <c r="B263" s="184" t="s">
        <v>701</v>
      </c>
      <c r="C263" s="183" t="s">
        <v>268</v>
      </c>
      <c r="D263" s="183" t="s">
        <v>702</v>
      </c>
      <c r="E263" s="204" t="s">
        <v>568</v>
      </c>
      <c r="F263" s="204"/>
      <c r="G263" s="185" t="s">
        <v>2</v>
      </c>
      <c r="H263" s="186">
        <v>2.5</v>
      </c>
      <c r="I263" s="187">
        <v>0.33</v>
      </c>
      <c r="J263" s="187">
        <v>0.82</v>
      </c>
    </row>
    <row r="264" spans="1:10" ht="24" customHeight="1">
      <c r="A264" s="183" t="s">
        <v>565</v>
      </c>
      <c r="B264" s="184" t="s">
        <v>703</v>
      </c>
      <c r="C264" s="183" t="s">
        <v>268</v>
      </c>
      <c r="D264" s="183" t="s">
        <v>704</v>
      </c>
      <c r="E264" s="204" t="s">
        <v>568</v>
      </c>
      <c r="F264" s="204"/>
      <c r="G264" s="185" t="s">
        <v>2</v>
      </c>
      <c r="H264" s="186">
        <v>2</v>
      </c>
      <c r="I264" s="187">
        <v>2.98</v>
      </c>
      <c r="J264" s="187">
        <v>5.96</v>
      </c>
    </row>
    <row r="265" spans="1:10" ht="36" customHeight="1">
      <c r="A265" s="183" t="s">
        <v>565</v>
      </c>
      <c r="B265" s="184" t="s">
        <v>705</v>
      </c>
      <c r="C265" s="183" t="s">
        <v>268</v>
      </c>
      <c r="D265" s="183" t="s">
        <v>706</v>
      </c>
      <c r="E265" s="204" t="s">
        <v>593</v>
      </c>
      <c r="F265" s="204"/>
      <c r="G265" s="185" t="s">
        <v>588</v>
      </c>
      <c r="H265" s="186">
        <v>2</v>
      </c>
      <c r="I265" s="187">
        <v>3.73</v>
      </c>
      <c r="J265" s="187">
        <v>7.46</v>
      </c>
    </row>
    <row r="266" spans="1:10" ht="24" customHeight="1">
      <c r="A266" s="183" t="s">
        <v>565</v>
      </c>
      <c r="B266" s="184" t="s">
        <v>707</v>
      </c>
      <c r="C266" s="183" t="s">
        <v>268</v>
      </c>
      <c r="D266" s="183" t="s">
        <v>708</v>
      </c>
      <c r="E266" s="204" t="s">
        <v>568</v>
      </c>
      <c r="F266" s="204"/>
      <c r="G266" s="185" t="s">
        <v>3</v>
      </c>
      <c r="H266" s="186">
        <v>10.0039</v>
      </c>
      <c r="I266" s="187">
        <v>0.13</v>
      </c>
      <c r="J266" s="187">
        <v>1.3</v>
      </c>
    </row>
    <row r="267" spans="1:10" ht="36" customHeight="1">
      <c r="A267" s="183" t="s">
        <v>565</v>
      </c>
      <c r="B267" s="184" t="s">
        <v>709</v>
      </c>
      <c r="C267" s="183" t="s">
        <v>268</v>
      </c>
      <c r="D267" s="183" t="s">
        <v>710</v>
      </c>
      <c r="E267" s="204" t="s">
        <v>568</v>
      </c>
      <c r="F267" s="204"/>
      <c r="G267" s="185" t="s">
        <v>3</v>
      </c>
      <c r="H267" s="186">
        <v>0.80759999999999998</v>
      </c>
      <c r="I267" s="187">
        <v>0.31</v>
      </c>
      <c r="J267" s="187">
        <v>0.25</v>
      </c>
    </row>
    <row r="268" spans="1:10">
      <c r="A268" s="188"/>
      <c r="B268" s="188"/>
      <c r="C268" s="188"/>
      <c r="D268" s="188"/>
      <c r="E268" s="188" t="s">
        <v>575</v>
      </c>
      <c r="F268" s="189">
        <v>13.41</v>
      </c>
      <c r="G268" s="188" t="s">
        <v>576</v>
      </c>
      <c r="H268" s="189">
        <v>0</v>
      </c>
      <c r="I268" s="188" t="s">
        <v>577</v>
      </c>
      <c r="J268" s="189">
        <v>13.41</v>
      </c>
    </row>
    <row r="269" spans="1:10" ht="13.8" thickBot="1">
      <c r="A269" s="188"/>
      <c r="B269" s="188"/>
      <c r="C269" s="188"/>
      <c r="D269" s="188"/>
      <c r="E269" s="188" t="s">
        <v>578</v>
      </c>
      <c r="F269" s="189">
        <v>24.37</v>
      </c>
      <c r="G269" s="188"/>
      <c r="H269" s="203" t="s">
        <v>579</v>
      </c>
      <c r="I269" s="203"/>
      <c r="J269" s="189">
        <v>114.65</v>
      </c>
    </row>
    <row r="270" spans="1:10" ht="0.9" customHeight="1" thickTop="1">
      <c r="A270" s="190"/>
      <c r="B270" s="190"/>
      <c r="C270" s="190"/>
      <c r="D270" s="190"/>
      <c r="E270" s="190"/>
      <c r="F270" s="190"/>
      <c r="G270" s="190"/>
      <c r="H270" s="190"/>
      <c r="I270" s="190"/>
      <c r="J270" s="190"/>
    </row>
    <row r="271" spans="1:10" ht="18" customHeight="1">
      <c r="A271" s="123" t="s">
        <v>362</v>
      </c>
      <c r="B271" s="125" t="s">
        <v>242</v>
      </c>
      <c r="C271" s="123" t="s">
        <v>243</v>
      </c>
      <c r="D271" s="123" t="s">
        <v>244</v>
      </c>
      <c r="E271" s="198" t="s">
        <v>558</v>
      </c>
      <c r="F271" s="198"/>
      <c r="G271" s="124" t="s">
        <v>245</v>
      </c>
      <c r="H271" s="125" t="s">
        <v>246</v>
      </c>
      <c r="I271" s="125" t="s">
        <v>247</v>
      </c>
      <c r="J271" s="125" t="s">
        <v>249</v>
      </c>
    </row>
    <row r="272" spans="1:10" ht="24" customHeight="1">
      <c r="A272" s="130" t="s">
        <v>559</v>
      </c>
      <c r="B272" s="131" t="s">
        <v>363</v>
      </c>
      <c r="C272" s="130" t="s">
        <v>268</v>
      </c>
      <c r="D272" s="130" t="s">
        <v>364</v>
      </c>
      <c r="E272" s="206" t="s">
        <v>711</v>
      </c>
      <c r="F272" s="206"/>
      <c r="G272" s="132" t="s">
        <v>4</v>
      </c>
      <c r="H272" s="177">
        <v>1</v>
      </c>
      <c r="I272" s="133">
        <v>26.7</v>
      </c>
      <c r="J272" s="133">
        <v>26.7</v>
      </c>
    </row>
    <row r="273" spans="1:10" ht="24" customHeight="1">
      <c r="A273" s="178" t="s">
        <v>561</v>
      </c>
      <c r="B273" s="179" t="s">
        <v>564</v>
      </c>
      <c r="C273" s="178" t="s">
        <v>268</v>
      </c>
      <c r="D273" s="178" t="s">
        <v>13</v>
      </c>
      <c r="E273" s="205" t="s">
        <v>563</v>
      </c>
      <c r="F273" s="205"/>
      <c r="G273" s="180" t="s">
        <v>6</v>
      </c>
      <c r="H273" s="181">
        <v>0.247</v>
      </c>
      <c r="I273" s="182">
        <v>18.05</v>
      </c>
      <c r="J273" s="182">
        <v>4.45</v>
      </c>
    </row>
    <row r="274" spans="1:10" ht="24" customHeight="1">
      <c r="A274" s="178" t="s">
        <v>561</v>
      </c>
      <c r="B274" s="179" t="s">
        <v>712</v>
      </c>
      <c r="C274" s="178" t="s">
        <v>268</v>
      </c>
      <c r="D274" s="178" t="s">
        <v>127</v>
      </c>
      <c r="E274" s="205" t="s">
        <v>563</v>
      </c>
      <c r="F274" s="205"/>
      <c r="G274" s="180" t="s">
        <v>6</v>
      </c>
      <c r="H274" s="181">
        <v>0.67200000000000004</v>
      </c>
      <c r="I274" s="182">
        <v>24.27</v>
      </c>
      <c r="J274" s="182">
        <v>16.3</v>
      </c>
    </row>
    <row r="275" spans="1:10" ht="24" customHeight="1">
      <c r="A275" s="183" t="s">
        <v>565</v>
      </c>
      <c r="B275" s="184" t="s">
        <v>713</v>
      </c>
      <c r="C275" s="183" t="s">
        <v>268</v>
      </c>
      <c r="D275" s="183" t="s">
        <v>714</v>
      </c>
      <c r="E275" s="204" t="s">
        <v>568</v>
      </c>
      <c r="F275" s="204"/>
      <c r="G275" s="185" t="s">
        <v>3</v>
      </c>
      <c r="H275" s="186">
        <v>0.1</v>
      </c>
      <c r="I275" s="187">
        <v>1.26</v>
      </c>
      <c r="J275" s="187">
        <v>0.12</v>
      </c>
    </row>
    <row r="276" spans="1:10" ht="24" customHeight="1">
      <c r="A276" s="183" t="s">
        <v>565</v>
      </c>
      <c r="B276" s="184" t="s">
        <v>715</v>
      </c>
      <c r="C276" s="183" t="s">
        <v>268</v>
      </c>
      <c r="D276" s="183" t="s">
        <v>716</v>
      </c>
      <c r="E276" s="204" t="s">
        <v>568</v>
      </c>
      <c r="F276" s="204"/>
      <c r="G276" s="185" t="s">
        <v>588</v>
      </c>
      <c r="H276" s="186">
        <v>1.5550200000000001</v>
      </c>
      <c r="I276" s="187">
        <v>3.75</v>
      </c>
      <c r="J276" s="187">
        <v>5.83</v>
      </c>
    </row>
    <row r="277" spans="1:10">
      <c r="A277" s="188"/>
      <c r="B277" s="188"/>
      <c r="C277" s="188"/>
      <c r="D277" s="188"/>
      <c r="E277" s="188" t="s">
        <v>575</v>
      </c>
      <c r="F277" s="189">
        <v>16.940000000000001</v>
      </c>
      <c r="G277" s="188" t="s">
        <v>576</v>
      </c>
      <c r="H277" s="189">
        <v>0</v>
      </c>
      <c r="I277" s="188" t="s">
        <v>577</v>
      </c>
      <c r="J277" s="189">
        <v>16.940000000000001</v>
      </c>
    </row>
    <row r="278" spans="1:10" ht="13.8" thickBot="1">
      <c r="A278" s="188"/>
      <c r="B278" s="188"/>
      <c r="C278" s="188"/>
      <c r="D278" s="188"/>
      <c r="E278" s="188" t="s">
        <v>578</v>
      </c>
      <c r="F278" s="189">
        <v>7.2</v>
      </c>
      <c r="G278" s="188"/>
      <c r="H278" s="203" t="s">
        <v>579</v>
      </c>
      <c r="I278" s="203"/>
      <c r="J278" s="189">
        <v>33.9</v>
      </c>
    </row>
    <row r="279" spans="1:10" ht="0.9" customHeight="1" thickTop="1">
      <c r="A279" s="190"/>
      <c r="B279" s="190"/>
      <c r="C279" s="190"/>
      <c r="D279" s="190"/>
      <c r="E279" s="190"/>
      <c r="F279" s="190"/>
      <c r="G279" s="190"/>
      <c r="H279" s="190"/>
      <c r="I279" s="190"/>
      <c r="J279" s="190"/>
    </row>
    <row r="280" spans="1:10" ht="18" customHeight="1">
      <c r="A280" s="123" t="s">
        <v>367</v>
      </c>
      <c r="B280" s="125" t="s">
        <v>242</v>
      </c>
      <c r="C280" s="123" t="s">
        <v>243</v>
      </c>
      <c r="D280" s="123" t="s">
        <v>244</v>
      </c>
      <c r="E280" s="198" t="s">
        <v>558</v>
      </c>
      <c r="F280" s="198"/>
      <c r="G280" s="124" t="s">
        <v>245</v>
      </c>
      <c r="H280" s="125" t="s">
        <v>246</v>
      </c>
      <c r="I280" s="125" t="s">
        <v>247</v>
      </c>
      <c r="J280" s="125" t="s">
        <v>249</v>
      </c>
    </row>
    <row r="281" spans="1:10" ht="24" customHeight="1">
      <c r="A281" s="130" t="s">
        <v>559</v>
      </c>
      <c r="B281" s="131" t="s">
        <v>368</v>
      </c>
      <c r="C281" s="130" t="s">
        <v>268</v>
      </c>
      <c r="D281" s="130" t="s">
        <v>369</v>
      </c>
      <c r="E281" s="206" t="s">
        <v>711</v>
      </c>
      <c r="F281" s="206"/>
      <c r="G281" s="132" t="s">
        <v>4</v>
      </c>
      <c r="H281" s="177">
        <v>1</v>
      </c>
      <c r="I281" s="133">
        <v>2.33</v>
      </c>
      <c r="J281" s="133">
        <v>2.33</v>
      </c>
    </row>
    <row r="282" spans="1:10" ht="24" customHeight="1">
      <c r="A282" s="178" t="s">
        <v>561</v>
      </c>
      <c r="B282" s="179" t="s">
        <v>564</v>
      </c>
      <c r="C282" s="178" t="s">
        <v>268</v>
      </c>
      <c r="D282" s="178" t="s">
        <v>13</v>
      </c>
      <c r="E282" s="205" t="s">
        <v>563</v>
      </c>
      <c r="F282" s="205"/>
      <c r="G282" s="180" t="s">
        <v>6</v>
      </c>
      <c r="H282" s="181">
        <v>1.4E-2</v>
      </c>
      <c r="I282" s="182">
        <v>18.05</v>
      </c>
      <c r="J282" s="182">
        <v>0.25</v>
      </c>
    </row>
    <row r="283" spans="1:10" ht="24" customHeight="1">
      <c r="A283" s="178" t="s">
        <v>561</v>
      </c>
      <c r="B283" s="179" t="s">
        <v>712</v>
      </c>
      <c r="C283" s="178" t="s">
        <v>268</v>
      </c>
      <c r="D283" s="178" t="s">
        <v>127</v>
      </c>
      <c r="E283" s="205" t="s">
        <v>563</v>
      </c>
      <c r="F283" s="205"/>
      <c r="G283" s="180" t="s">
        <v>6</v>
      </c>
      <c r="H283" s="181">
        <v>3.9E-2</v>
      </c>
      <c r="I283" s="182">
        <v>24.27</v>
      </c>
      <c r="J283" s="182">
        <v>0.94</v>
      </c>
    </row>
    <row r="284" spans="1:10" ht="24" customHeight="1">
      <c r="A284" s="183" t="s">
        <v>565</v>
      </c>
      <c r="B284" s="184" t="s">
        <v>717</v>
      </c>
      <c r="C284" s="183" t="s">
        <v>268</v>
      </c>
      <c r="D284" s="183" t="s">
        <v>718</v>
      </c>
      <c r="E284" s="204" t="s">
        <v>568</v>
      </c>
      <c r="F284" s="204"/>
      <c r="G284" s="185" t="s">
        <v>653</v>
      </c>
      <c r="H284" s="186">
        <v>0.16</v>
      </c>
      <c r="I284" s="187">
        <v>7.17</v>
      </c>
      <c r="J284" s="187">
        <v>1.1399999999999999</v>
      </c>
    </row>
    <row r="285" spans="1:10">
      <c r="A285" s="188"/>
      <c r="B285" s="188"/>
      <c r="C285" s="188"/>
      <c r="D285" s="188"/>
      <c r="E285" s="188" t="s">
        <v>575</v>
      </c>
      <c r="F285" s="189">
        <v>0.97</v>
      </c>
      <c r="G285" s="188" t="s">
        <v>576</v>
      </c>
      <c r="H285" s="189">
        <v>0</v>
      </c>
      <c r="I285" s="188" t="s">
        <v>577</v>
      </c>
      <c r="J285" s="189">
        <v>0.97</v>
      </c>
    </row>
    <row r="286" spans="1:10" ht="13.8" thickBot="1">
      <c r="A286" s="188"/>
      <c r="B286" s="188"/>
      <c r="C286" s="188"/>
      <c r="D286" s="188"/>
      <c r="E286" s="188" t="s">
        <v>578</v>
      </c>
      <c r="F286" s="189">
        <v>0.62</v>
      </c>
      <c r="G286" s="188"/>
      <c r="H286" s="203" t="s">
        <v>579</v>
      </c>
      <c r="I286" s="203"/>
      <c r="J286" s="189">
        <v>2.95</v>
      </c>
    </row>
    <row r="287" spans="1:10" ht="0.9" customHeight="1" thickTop="1">
      <c r="A287" s="190"/>
      <c r="B287" s="190"/>
      <c r="C287" s="190"/>
      <c r="D287" s="190"/>
      <c r="E287" s="190"/>
      <c r="F287" s="190"/>
      <c r="G287" s="190"/>
      <c r="H287" s="190"/>
      <c r="I287" s="190"/>
      <c r="J287" s="190"/>
    </row>
    <row r="288" spans="1:10" ht="18" customHeight="1">
      <c r="A288" s="123" t="s">
        <v>370</v>
      </c>
      <c r="B288" s="125" t="s">
        <v>242</v>
      </c>
      <c r="C288" s="123" t="s">
        <v>243</v>
      </c>
      <c r="D288" s="123" t="s">
        <v>244</v>
      </c>
      <c r="E288" s="198" t="s">
        <v>558</v>
      </c>
      <c r="F288" s="198"/>
      <c r="G288" s="124" t="s">
        <v>245</v>
      </c>
      <c r="H288" s="125" t="s">
        <v>246</v>
      </c>
      <c r="I288" s="125" t="s">
        <v>247</v>
      </c>
      <c r="J288" s="125" t="s">
        <v>249</v>
      </c>
    </row>
    <row r="289" spans="1:10" ht="24" customHeight="1">
      <c r="A289" s="130" t="s">
        <v>559</v>
      </c>
      <c r="B289" s="131" t="s">
        <v>371</v>
      </c>
      <c r="C289" s="130" t="s">
        <v>268</v>
      </c>
      <c r="D289" s="130" t="s">
        <v>372</v>
      </c>
      <c r="E289" s="206" t="s">
        <v>711</v>
      </c>
      <c r="F289" s="206"/>
      <c r="G289" s="132" t="s">
        <v>4</v>
      </c>
      <c r="H289" s="177">
        <v>1</v>
      </c>
      <c r="I289" s="133">
        <v>2.71</v>
      </c>
      <c r="J289" s="133">
        <v>2.71</v>
      </c>
    </row>
    <row r="290" spans="1:10" ht="24" customHeight="1">
      <c r="A290" s="178" t="s">
        <v>561</v>
      </c>
      <c r="B290" s="179" t="s">
        <v>564</v>
      </c>
      <c r="C290" s="178" t="s">
        <v>268</v>
      </c>
      <c r="D290" s="178" t="s">
        <v>13</v>
      </c>
      <c r="E290" s="205" t="s">
        <v>563</v>
      </c>
      <c r="F290" s="205"/>
      <c r="G290" s="180" t="s">
        <v>6</v>
      </c>
      <c r="H290" s="181">
        <v>1.9E-2</v>
      </c>
      <c r="I290" s="182">
        <v>18.05</v>
      </c>
      <c r="J290" s="182">
        <v>0.34</v>
      </c>
    </row>
    <row r="291" spans="1:10" ht="24" customHeight="1">
      <c r="A291" s="178" t="s">
        <v>561</v>
      </c>
      <c r="B291" s="179" t="s">
        <v>712</v>
      </c>
      <c r="C291" s="178" t="s">
        <v>268</v>
      </c>
      <c r="D291" s="178" t="s">
        <v>127</v>
      </c>
      <c r="E291" s="205" t="s">
        <v>563</v>
      </c>
      <c r="F291" s="205"/>
      <c r="G291" s="180" t="s">
        <v>6</v>
      </c>
      <c r="H291" s="181">
        <v>5.0999999999999997E-2</v>
      </c>
      <c r="I291" s="182">
        <v>24.27</v>
      </c>
      <c r="J291" s="182">
        <v>1.23</v>
      </c>
    </row>
    <row r="292" spans="1:10" ht="24" customHeight="1">
      <c r="A292" s="183" t="s">
        <v>565</v>
      </c>
      <c r="B292" s="184" t="s">
        <v>717</v>
      </c>
      <c r="C292" s="183" t="s">
        <v>268</v>
      </c>
      <c r="D292" s="183" t="s">
        <v>718</v>
      </c>
      <c r="E292" s="204" t="s">
        <v>568</v>
      </c>
      <c r="F292" s="204"/>
      <c r="G292" s="185" t="s">
        <v>653</v>
      </c>
      <c r="H292" s="186">
        <v>0.16</v>
      </c>
      <c r="I292" s="187">
        <v>7.17</v>
      </c>
      <c r="J292" s="187">
        <v>1.1399999999999999</v>
      </c>
    </row>
    <row r="293" spans="1:10">
      <c r="A293" s="188"/>
      <c r="B293" s="188"/>
      <c r="C293" s="188"/>
      <c r="D293" s="188"/>
      <c r="E293" s="188" t="s">
        <v>575</v>
      </c>
      <c r="F293" s="189">
        <v>1.28</v>
      </c>
      <c r="G293" s="188" t="s">
        <v>576</v>
      </c>
      <c r="H293" s="189">
        <v>0</v>
      </c>
      <c r="I293" s="188" t="s">
        <v>577</v>
      </c>
      <c r="J293" s="189">
        <v>1.28</v>
      </c>
    </row>
    <row r="294" spans="1:10" ht="13.8" thickBot="1">
      <c r="A294" s="188"/>
      <c r="B294" s="188"/>
      <c r="C294" s="188"/>
      <c r="D294" s="188"/>
      <c r="E294" s="188" t="s">
        <v>578</v>
      </c>
      <c r="F294" s="189">
        <v>0.73</v>
      </c>
      <c r="G294" s="188"/>
      <c r="H294" s="203" t="s">
        <v>579</v>
      </c>
      <c r="I294" s="203"/>
      <c r="J294" s="189">
        <v>3.44</v>
      </c>
    </row>
    <row r="295" spans="1:10" ht="0.9" customHeight="1" thickTop="1">
      <c r="A295" s="190"/>
      <c r="B295" s="190"/>
      <c r="C295" s="190"/>
      <c r="D295" s="190"/>
      <c r="E295" s="190"/>
      <c r="F295" s="190"/>
      <c r="G295" s="190"/>
      <c r="H295" s="190"/>
      <c r="I295" s="190"/>
      <c r="J295" s="190"/>
    </row>
    <row r="296" spans="1:10" ht="18" customHeight="1">
      <c r="A296" s="123" t="s">
        <v>373</v>
      </c>
      <c r="B296" s="125" t="s">
        <v>242</v>
      </c>
      <c r="C296" s="123" t="s">
        <v>243</v>
      </c>
      <c r="D296" s="123" t="s">
        <v>244</v>
      </c>
      <c r="E296" s="198" t="s">
        <v>558</v>
      </c>
      <c r="F296" s="198"/>
      <c r="G296" s="124" t="s">
        <v>245</v>
      </c>
      <c r="H296" s="125" t="s">
        <v>246</v>
      </c>
      <c r="I296" s="125" t="s">
        <v>247</v>
      </c>
      <c r="J296" s="125" t="s">
        <v>249</v>
      </c>
    </row>
    <row r="297" spans="1:10" ht="24" customHeight="1">
      <c r="A297" s="130" t="s">
        <v>559</v>
      </c>
      <c r="B297" s="131" t="s">
        <v>374</v>
      </c>
      <c r="C297" s="130" t="s">
        <v>268</v>
      </c>
      <c r="D297" s="130" t="s">
        <v>375</v>
      </c>
      <c r="E297" s="206" t="s">
        <v>711</v>
      </c>
      <c r="F297" s="206"/>
      <c r="G297" s="132" t="s">
        <v>4</v>
      </c>
      <c r="H297" s="177">
        <v>1</v>
      </c>
      <c r="I297" s="133">
        <v>13.15</v>
      </c>
      <c r="J297" s="133">
        <v>13.15</v>
      </c>
    </row>
    <row r="298" spans="1:10" ht="24" customHeight="1">
      <c r="A298" s="178" t="s">
        <v>561</v>
      </c>
      <c r="B298" s="179" t="s">
        <v>564</v>
      </c>
      <c r="C298" s="178" t="s">
        <v>268</v>
      </c>
      <c r="D298" s="178" t="s">
        <v>13</v>
      </c>
      <c r="E298" s="205" t="s">
        <v>563</v>
      </c>
      <c r="F298" s="205"/>
      <c r="G298" s="180" t="s">
        <v>6</v>
      </c>
      <c r="H298" s="181">
        <v>6.9000000000000006E-2</v>
      </c>
      <c r="I298" s="182">
        <v>18.05</v>
      </c>
      <c r="J298" s="182">
        <v>1.24</v>
      </c>
    </row>
    <row r="299" spans="1:10" ht="24" customHeight="1">
      <c r="A299" s="178" t="s">
        <v>561</v>
      </c>
      <c r="B299" s="179" t="s">
        <v>712</v>
      </c>
      <c r="C299" s="178" t="s">
        <v>268</v>
      </c>
      <c r="D299" s="178" t="s">
        <v>127</v>
      </c>
      <c r="E299" s="205" t="s">
        <v>563</v>
      </c>
      <c r="F299" s="205"/>
      <c r="G299" s="180" t="s">
        <v>6</v>
      </c>
      <c r="H299" s="181">
        <v>0.187</v>
      </c>
      <c r="I299" s="182">
        <v>24.27</v>
      </c>
      <c r="J299" s="182">
        <v>4.53</v>
      </c>
    </row>
    <row r="300" spans="1:10" ht="24" customHeight="1">
      <c r="A300" s="183" t="s">
        <v>565</v>
      </c>
      <c r="B300" s="184" t="s">
        <v>719</v>
      </c>
      <c r="C300" s="183" t="s">
        <v>268</v>
      </c>
      <c r="D300" s="183" t="s">
        <v>720</v>
      </c>
      <c r="E300" s="204" t="s">
        <v>568</v>
      </c>
      <c r="F300" s="204"/>
      <c r="G300" s="185" t="s">
        <v>653</v>
      </c>
      <c r="H300" s="186">
        <v>0.33</v>
      </c>
      <c r="I300" s="187">
        <v>22.39</v>
      </c>
      <c r="J300" s="187">
        <v>7.38</v>
      </c>
    </row>
    <row r="301" spans="1:10">
      <c r="A301" s="188"/>
      <c r="B301" s="188"/>
      <c r="C301" s="188"/>
      <c r="D301" s="188"/>
      <c r="E301" s="188" t="s">
        <v>575</v>
      </c>
      <c r="F301" s="189">
        <v>4.71</v>
      </c>
      <c r="G301" s="188" t="s">
        <v>576</v>
      </c>
      <c r="H301" s="189">
        <v>0</v>
      </c>
      <c r="I301" s="188" t="s">
        <v>577</v>
      </c>
      <c r="J301" s="189">
        <v>4.71</v>
      </c>
    </row>
    <row r="302" spans="1:10" ht="13.8" thickBot="1">
      <c r="A302" s="188"/>
      <c r="B302" s="188"/>
      <c r="C302" s="188"/>
      <c r="D302" s="188"/>
      <c r="E302" s="188" t="s">
        <v>578</v>
      </c>
      <c r="F302" s="189">
        <v>3.55</v>
      </c>
      <c r="G302" s="188"/>
      <c r="H302" s="203" t="s">
        <v>579</v>
      </c>
      <c r="I302" s="203"/>
      <c r="J302" s="189">
        <v>16.7</v>
      </c>
    </row>
    <row r="303" spans="1:10" ht="0.9" customHeight="1" thickTop="1">
      <c r="A303" s="190"/>
      <c r="B303" s="190"/>
      <c r="C303" s="190"/>
      <c r="D303" s="190"/>
      <c r="E303" s="190"/>
      <c r="F303" s="190"/>
      <c r="G303" s="190"/>
      <c r="H303" s="190"/>
      <c r="I303" s="190"/>
      <c r="J303" s="190"/>
    </row>
    <row r="304" spans="1:10" ht="18" customHeight="1">
      <c r="A304" s="123" t="s">
        <v>376</v>
      </c>
      <c r="B304" s="125" t="s">
        <v>242</v>
      </c>
      <c r="C304" s="123" t="s">
        <v>243</v>
      </c>
      <c r="D304" s="123" t="s">
        <v>244</v>
      </c>
      <c r="E304" s="198" t="s">
        <v>558</v>
      </c>
      <c r="F304" s="198"/>
      <c r="G304" s="124" t="s">
        <v>245</v>
      </c>
      <c r="H304" s="125" t="s">
        <v>246</v>
      </c>
      <c r="I304" s="125" t="s">
        <v>247</v>
      </c>
      <c r="J304" s="125" t="s">
        <v>249</v>
      </c>
    </row>
    <row r="305" spans="1:10" ht="24" customHeight="1">
      <c r="A305" s="130" t="s">
        <v>559</v>
      </c>
      <c r="B305" s="131" t="s">
        <v>377</v>
      </c>
      <c r="C305" s="130" t="s">
        <v>268</v>
      </c>
      <c r="D305" s="130" t="s">
        <v>378</v>
      </c>
      <c r="E305" s="206" t="s">
        <v>711</v>
      </c>
      <c r="F305" s="206"/>
      <c r="G305" s="132" t="s">
        <v>4</v>
      </c>
      <c r="H305" s="177">
        <v>1</v>
      </c>
      <c r="I305" s="133">
        <v>14.9</v>
      </c>
      <c r="J305" s="133">
        <v>14.9</v>
      </c>
    </row>
    <row r="306" spans="1:10" ht="24" customHeight="1">
      <c r="A306" s="178" t="s">
        <v>561</v>
      </c>
      <c r="B306" s="179" t="s">
        <v>564</v>
      </c>
      <c r="C306" s="178" t="s">
        <v>268</v>
      </c>
      <c r="D306" s="178" t="s">
        <v>13</v>
      </c>
      <c r="E306" s="205" t="s">
        <v>563</v>
      </c>
      <c r="F306" s="205"/>
      <c r="G306" s="180" t="s">
        <v>6</v>
      </c>
      <c r="H306" s="181">
        <v>8.8999999999999996E-2</v>
      </c>
      <c r="I306" s="182">
        <v>18.05</v>
      </c>
      <c r="J306" s="182">
        <v>1.6</v>
      </c>
    </row>
    <row r="307" spans="1:10" ht="24" customHeight="1">
      <c r="A307" s="178" t="s">
        <v>561</v>
      </c>
      <c r="B307" s="179" t="s">
        <v>712</v>
      </c>
      <c r="C307" s="178" t="s">
        <v>268</v>
      </c>
      <c r="D307" s="178" t="s">
        <v>127</v>
      </c>
      <c r="E307" s="205" t="s">
        <v>563</v>
      </c>
      <c r="F307" s="205"/>
      <c r="G307" s="180" t="s">
        <v>6</v>
      </c>
      <c r="H307" s="181">
        <v>0.24399999999999999</v>
      </c>
      <c r="I307" s="182">
        <v>24.27</v>
      </c>
      <c r="J307" s="182">
        <v>5.92</v>
      </c>
    </row>
    <row r="308" spans="1:10" ht="24" customHeight="1">
      <c r="A308" s="183" t="s">
        <v>565</v>
      </c>
      <c r="B308" s="184" t="s">
        <v>719</v>
      </c>
      <c r="C308" s="183" t="s">
        <v>268</v>
      </c>
      <c r="D308" s="183" t="s">
        <v>720</v>
      </c>
      <c r="E308" s="204" t="s">
        <v>568</v>
      </c>
      <c r="F308" s="204"/>
      <c r="G308" s="185" t="s">
        <v>653</v>
      </c>
      <c r="H308" s="186">
        <v>0.33</v>
      </c>
      <c r="I308" s="187">
        <v>22.39</v>
      </c>
      <c r="J308" s="187">
        <v>7.38</v>
      </c>
    </row>
    <row r="309" spans="1:10">
      <c r="A309" s="188"/>
      <c r="B309" s="188"/>
      <c r="C309" s="188"/>
      <c r="D309" s="188"/>
      <c r="E309" s="188" t="s">
        <v>575</v>
      </c>
      <c r="F309" s="189">
        <v>6.13</v>
      </c>
      <c r="G309" s="188" t="s">
        <v>576</v>
      </c>
      <c r="H309" s="189">
        <v>0</v>
      </c>
      <c r="I309" s="188" t="s">
        <v>577</v>
      </c>
      <c r="J309" s="189">
        <v>6.13</v>
      </c>
    </row>
    <row r="310" spans="1:10" ht="13.8" thickBot="1">
      <c r="A310" s="188"/>
      <c r="B310" s="188"/>
      <c r="C310" s="188"/>
      <c r="D310" s="188"/>
      <c r="E310" s="188" t="s">
        <v>578</v>
      </c>
      <c r="F310" s="189">
        <v>4.0199999999999996</v>
      </c>
      <c r="G310" s="188"/>
      <c r="H310" s="203" t="s">
        <v>579</v>
      </c>
      <c r="I310" s="203"/>
      <c r="J310" s="189">
        <v>18.920000000000002</v>
      </c>
    </row>
    <row r="311" spans="1:10" ht="0.9" customHeight="1" thickTop="1">
      <c r="A311" s="190"/>
      <c r="B311" s="190"/>
      <c r="C311" s="190"/>
      <c r="D311" s="190"/>
      <c r="E311" s="190"/>
      <c r="F311" s="190"/>
      <c r="G311" s="190"/>
      <c r="H311" s="190"/>
      <c r="I311" s="190"/>
      <c r="J311" s="190"/>
    </row>
    <row r="312" spans="1:10" ht="18" customHeight="1">
      <c r="A312" s="123" t="s">
        <v>382</v>
      </c>
      <c r="B312" s="125" t="s">
        <v>242</v>
      </c>
      <c r="C312" s="123" t="s">
        <v>243</v>
      </c>
      <c r="D312" s="123" t="s">
        <v>244</v>
      </c>
      <c r="E312" s="198" t="s">
        <v>558</v>
      </c>
      <c r="F312" s="198"/>
      <c r="G312" s="124" t="s">
        <v>245</v>
      </c>
      <c r="H312" s="125" t="s">
        <v>246</v>
      </c>
      <c r="I312" s="125" t="s">
        <v>247</v>
      </c>
      <c r="J312" s="125" t="s">
        <v>249</v>
      </c>
    </row>
    <row r="313" spans="1:10" ht="24" customHeight="1">
      <c r="A313" s="130" t="s">
        <v>559</v>
      </c>
      <c r="B313" s="131" t="s">
        <v>383</v>
      </c>
      <c r="C313" s="130" t="s">
        <v>256</v>
      </c>
      <c r="D313" s="130" t="s">
        <v>384</v>
      </c>
      <c r="E313" s="206" t="s">
        <v>637</v>
      </c>
      <c r="F313" s="206"/>
      <c r="G313" s="132" t="s">
        <v>1</v>
      </c>
      <c r="H313" s="177">
        <v>1</v>
      </c>
      <c r="I313" s="133">
        <v>26.74</v>
      </c>
      <c r="J313" s="133">
        <v>26.74</v>
      </c>
    </row>
    <row r="314" spans="1:10" ht="24" customHeight="1">
      <c r="A314" s="178" t="s">
        <v>561</v>
      </c>
      <c r="B314" s="179" t="s">
        <v>624</v>
      </c>
      <c r="C314" s="178" t="s">
        <v>268</v>
      </c>
      <c r="D314" s="178" t="s">
        <v>12</v>
      </c>
      <c r="E314" s="205" t="s">
        <v>563</v>
      </c>
      <c r="F314" s="205"/>
      <c r="G314" s="180" t="s">
        <v>6</v>
      </c>
      <c r="H314" s="181">
        <v>0.55000000000000004</v>
      </c>
      <c r="I314" s="182">
        <v>24.14</v>
      </c>
      <c r="J314" s="182">
        <v>13.27</v>
      </c>
    </row>
    <row r="315" spans="1:10" ht="24" customHeight="1">
      <c r="A315" s="178" t="s">
        <v>561</v>
      </c>
      <c r="B315" s="179" t="s">
        <v>564</v>
      </c>
      <c r="C315" s="178" t="s">
        <v>268</v>
      </c>
      <c r="D315" s="178" t="s">
        <v>13</v>
      </c>
      <c r="E315" s="205" t="s">
        <v>563</v>
      </c>
      <c r="F315" s="205"/>
      <c r="G315" s="180" t="s">
        <v>6</v>
      </c>
      <c r="H315" s="181">
        <v>0.45</v>
      </c>
      <c r="I315" s="182">
        <v>18.05</v>
      </c>
      <c r="J315" s="182">
        <v>8.1199999999999992</v>
      </c>
    </row>
    <row r="316" spans="1:10" ht="24" customHeight="1">
      <c r="A316" s="183" t="s">
        <v>565</v>
      </c>
      <c r="B316" s="184" t="s">
        <v>638</v>
      </c>
      <c r="C316" s="183" t="s">
        <v>256</v>
      </c>
      <c r="D316" s="183" t="s">
        <v>639</v>
      </c>
      <c r="E316" s="204" t="s">
        <v>568</v>
      </c>
      <c r="F316" s="204"/>
      <c r="G316" s="185" t="s">
        <v>640</v>
      </c>
      <c r="H316" s="186">
        <v>0.2</v>
      </c>
      <c r="I316" s="187">
        <v>24.9</v>
      </c>
      <c r="J316" s="187">
        <v>4.9800000000000004</v>
      </c>
    </row>
    <row r="317" spans="1:10" ht="24" customHeight="1">
      <c r="A317" s="183" t="s">
        <v>565</v>
      </c>
      <c r="B317" s="184" t="s">
        <v>641</v>
      </c>
      <c r="C317" s="183" t="s">
        <v>268</v>
      </c>
      <c r="D317" s="183" t="s">
        <v>642</v>
      </c>
      <c r="E317" s="204" t="s">
        <v>568</v>
      </c>
      <c r="F317" s="204"/>
      <c r="G317" s="185" t="s">
        <v>3</v>
      </c>
      <c r="H317" s="186">
        <v>4.3999999999999997E-2</v>
      </c>
      <c r="I317" s="187">
        <v>8.4600000000000009</v>
      </c>
      <c r="J317" s="187">
        <v>0.37</v>
      </c>
    </row>
    <row r="318" spans="1:10">
      <c r="A318" s="188"/>
      <c r="B318" s="188"/>
      <c r="C318" s="188"/>
      <c r="D318" s="188"/>
      <c r="E318" s="188" t="s">
        <v>575</v>
      </c>
      <c r="F318" s="189">
        <v>18.09</v>
      </c>
      <c r="G318" s="188" t="s">
        <v>576</v>
      </c>
      <c r="H318" s="189">
        <v>0</v>
      </c>
      <c r="I318" s="188" t="s">
        <v>577</v>
      </c>
      <c r="J318" s="189">
        <v>18.09</v>
      </c>
    </row>
    <row r="319" spans="1:10" ht="13.8" thickBot="1">
      <c r="A319" s="188"/>
      <c r="B319" s="188"/>
      <c r="C319" s="188"/>
      <c r="D319" s="188"/>
      <c r="E319" s="188" t="s">
        <v>578</v>
      </c>
      <c r="F319" s="189">
        <v>7.21</v>
      </c>
      <c r="G319" s="188"/>
      <c r="H319" s="203" t="s">
        <v>579</v>
      </c>
      <c r="I319" s="203"/>
      <c r="J319" s="189">
        <v>33.950000000000003</v>
      </c>
    </row>
    <row r="320" spans="1:10" ht="0.9" customHeight="1" thickTop="1">
      <c r="A320" s="190"/>
      <c r="B320" s="190"/>
      <c r="C320" s="190"/>
      <c r="D320" s="190"/>
      <c r="E320" s="190"/>
      <c r="F320" s="190"/>
      <c r="G320" s="190"/>
      <c r="H320" s="190"/>
      <c r="I320" s="190"/>
      <c r="J320" s="190"/>
    </row>
    <row r="321" spans="1:10" ht="18" customHeight="1">
      <c r="A321" s="123" t="s">
        <v>399</v>
      </c>
      <c r="B321" s="125" t="s">
        <v>242</v>
      </c>
      <c r="C321" s="123" t="s">
        <v>243</v>
      </c>
      <c r="D321" s="123" t="s">
        <v>244</v>
      </c>
      <c r="E321" s="198" t="s">
        <v>558</v>
      </c>
      <c r="F321" s="198"/>
      <c r="G321" s="124" t="s">
        <v>245</v>
      </c>
      <c r="H321" s="125" t="s">
        <v>246</v>
      </c>
      <c r="I321" s="125" t="s">
        <v>247</v>
      </c>
      <c r="J321" s="125" t="s">
        <v>249</v>
      </c>
    </row>
    <row r="322" spans="1:10" ht="24" customHeight="1">
      <c r="A322" s="130" t="s">
        <v>559</v>
      </c>
      <c r="B322" s="131" t="s">
        <v>400</v>
      </c>
      <c r="C322" s="130" t="s">
        <v>256</v>
      </c>
      <c r="D322" s="130" t="s">
        <v>401</v>
      </c>
      <c r="E322" s="206" t="s">
        <v>721</v>
      </c>
      <c r="F322" s="206"/>
      <c r="G322" s="132" t="s">
        <v>4</v>
      </c>
      <c r="H322" s="177">
        <v>1</v>
      </c>
      <c r="I322" s="133">
        <v>20.86</v>
      </c>
      <c r="J322" s="133">
        <v>20.86</v>
      </c>
    </row>
    <row r="323" spans="1:10" ht="24" customHeight="1">
      <c r="A323" s="178" t="s">
        <v>561</v>
      </c>
      <c r="B323" s="179" t="s">
        <v>712</v>
      </c>
      <c r="C323" s="178" t="s">
        <v>268</v>
      </c>
      <c r="D323" s="178" t="s">
        <v>127</v>
      </c>
      <c r="E323" s="205" t="s">
        <v>563</v>
      </c>
      <c r="F323" s="205"/>
      <c r="G323" s="180" t="s">
        <v>6</v>
      </c>
      <c r="H323" s="181">
        <v>0.1</v>
      </c>
      <c r="I323" s="182">
        <v>24.27</v>
      </c>
      <c r="J323" s="182">
        <v>2.42</v>
      </c>
    </row>
    <row r="324" spans="1:10" ht="24" customHeight="1">
      <c r="A324" s="178" t="s">
        <v>561</v>
      </c>
      <c r="B324" s="179" t="s">
        <v>722</v>
      </c>
      <c r="C324" s="178" t="s">
        <v>268</v>
      </c>
      <c r="D324" s="178" t="s">
        <v>723</v>
      </c>
      <c r="E324" s="205" t="s">
        <v>563</v>
      </c>
      <c r="F324" s="205"/>
      <c r="G324" s="180" t="s">
        <v>6</v>
      </c>
      <c r="H324" s="181">
        <v>0.11</v>
      </c>
      <c r="I324" s="182">
        <v>18.940000000000001</v>
      </c>
      <c r="J324" s="182">
        <v>2.08</v>
      </c>
    </row>
    <row r="325" spans="1:10" ht="24" customHeight="1">
      <c r="A325" s="183" t="s">
        <v>565</v>
      </c>
      <c r="B325" s="184" t="s">
        <v>724</v>
      </c>
      <c r="C325" s="183" t="s">
        <v>268</v>
      </c>
      <c r="D325" s="183" t="s">
        <v>725</v>
      </c>
      <c r="E325" s="204" t="s">
        <v>568</v>
      </c>
      <c r="F325" s="204"/>
      <c r="G325" s="185" t="s">
        <v>588</v>
      </c>
      <c r="H325" s="186">
        <v>2.98</v>
      </c>
      <c r="I325" s="187">
        <v>5.49</v>
      </c>
      <c r="J325" s="187">
        <v>16.36</v>
      </c>
    </row>
    <row r="326" spans="1:10">
      <c r="A326" s="188"/>
      <c r="B326" s="188"/>
      <c r="C326" s="188"/>
      <c r="D326" s="188"/>
      <c r="E326" s="188" t="s">
        <v>575</v>
      </c>
      <c r="F326" s="189">
        <v>3.55</v>
      </c>
      <c r="G326" s="188" t="s">
        <v>576</v>
      </c>
      <c r="H326" s="189">
        <v>0</v>
      </c>
      <c r="I326" s="188" t="s">
        <v>577</v>
      </c>
      <c r="J326" s="189">
        <v>3.55</v>
      </c>
    </row>
    <row r="327" spans="1:10" ht="13.8" thickBot="1">
      <c r="A327" s="188"/>
      <c r="B327" s="188"/>
      <c r="C327" s="188"/>
      <c r="D327" s="188"/>
      <c r="E327" s="188" t="s">
        <v>578</v>
      </c>
      <c r="F327" s="189">
        <v>5.63</v>
      </c>
      <c r="G327" s="188"/>
      <c r="H327" s="203" t="s">
        <v>579</v>
      </c>
      <c r="I327" s="203"/>
      <c r="J327" s="189">
        <v>26.49</v>
      </c>
    </row>
    <row r="328" spans="1:10" ht="0.9" customHeight="1" thickTop="1">
      <c r="A328" s="190"/>
      <c r="B328" s="190"/>
      <c r="C328" s="190"/>
      <c r="D328" s="190"/>
      <c r="E328" s="190"/>
      <c r="F328" s="190"/>
      <c r="G328" s="190"/>
      <c r="H328" s="190"/>
      <c r="I328" s="190"/>
      <c r="J328" s="190"/>
    </row>
    <row r="329" spans="1:10" ht="18" customHeight="1">
      <c r="A329" s="123" t="s">
        <v>404</v>
      </c>
      <c r="B329" s="125" t="s">
        <v>242</v>
      </c>
      <c r="C329" s="123" t="s">
        <v>243</v>
      </c>
      <c r="D329" s="123" t="s">
        <v>244</v>
      </c>
      <c r="E329" s="198" t="s">
        <v>558</v>
      </c>
      <c r="F329" s="198"/>
      <c r="G329" s="124" t="s">
        <v>245</v>
      </c>
      <c r="H329" s="125" t="s">
        <v>246</v>
      </c>
      <c r="I329" s="125" t="s">
        <v>247</v>
      </c>
      <c r="J329" s="125" t="s">
        <v>249</v>
      </c>
    </row>
    <row r="330" spans="1:10" ht="36" customHeight="1">
      <c r="A330" s="130" t="s">
        <v>559</v>
      </c>
      <c r="B330" s="131" t="s">
        <v>405</v>
      </c>
      <c r="C330" s="130" t="s">
        <v>268</v>
      </c>
      <c r="D330" s="130" t="s">
        <v>406</v>
      </c>
      <c r="E330" s="206" t="s">
        <v>711</v>
      </c>
      <c r="F330" s="206"/>
      <c r="G330" s="132" t="s">
        <v>4</v>
      </c>
      <c r="H330" s="177">
        <v>1</v>
      </c>
      <c r="I330" s="133">
        <v>16.36</v>
      </c>
      <c r="J330" s="133">
        <v>16.36</v>
      </c>
    </row>
    <row r="331" spans="1:10" ht="24" customHeight="1">
      <c r="A331" s="178" t="s">
        <v>561</v>
      </c>
      <c r="B331" s="179" t="s">
        <v>564</v>
      </c>
      <c r="C331" s="178" t="s">
        <v>268</v>
      </c>
      <c r="D331" s="178" t="s">
        <v>13</v>
      </c>
      <c r="E331" s="205" t="s">
        <v>563</v>
      </c>
      <c r="F331" s="205"/>
      <c r="G331" s="180" t="s">
        <v>6</v>
      </c>
      <c r="H331" s="181">
        <v>0.115</v>
      </c>
      <c r="I331" s="182">
        <v>18.05</v>
      </c>
      <c r="J331" s="182">
        <v>2.0699999999999998</v>
      </c>
    </row>
    <row r="332" spans="1:10" ht="24" customHeight="1">
      <c r="A332" s="178" t="s">
        <v>561</v>
      </c>
      <c r="B332" s="179" t="s">
        <v>712</v>
      </c>
      <c r="C332" s="178" t="s">
        <v>268</v>
      </c>
      <c r="D332" s="178" t="s">
        <v>127</v>
      </c>
      <c r="E332" s="205" t="s">
        <v>563</v>
      </c>
      <c r="F332" s="205"/>
      <c r="G332" s="180" t="s">
        <v>6</v>
      </c>
      <c r="H332" s="181">
        <v>0.27500000000000002</v>
      </c>
      <c r="I332" s="182">
        <v>24.27</v>
      </c>
      <c r="J332" s="182">
        <v>6.67</v>
      </c>
    </row>
    <row r="333" spans="1:10" ht="24" customHeight="1">
      <c r="A333" s="183" t="s">
        <v>565</v>
      </c>
      <c r="B333" s="184" t="s">
        <v>641</v>
      </c>
      <c r="C333" s="183" t="s">
        <v>268</v>
      </c>
      <c r="D333" s="183" t="s">
        <v>642</v>
      </c>
      <c r="E333" s="204" t="s">
        <v>568</v>
      </c>
      <c r="F333" s="204"/>
      <c r="G333" s="185" t="s">
        <v>3</v>
      </c>
      <c r="H333" s="186">
        <v>0.01</v>
      </c>
      <c r="I333" s="187">
        <v>8.4600000000000009</v>
      </c>
      <c r="J333" s="187">
        <v>0.08</v>
      </c>
    </row>
    <row r="334" spans="1:10" ht="24" customHeight="1">
      <c r="A334" s="183" t="s">
        <v>565</v>
      </c>
      <c r="B334" s="184" t="s">
        <v>717</v>
      </c>
      <c r="C334" s="183" t="s">
        <v>268</v>
      </c>
      <c r="D334" s="183" t="s">
        <v>718</v>
      </c>
      <c r="E334" s="204" t="s">
        <v>568</v>
      </c>
      <c r="F334" s="204"/>
      <c r="G334" s="185" t="s">
        <v>653</v>
      </c>
      <c r="H334" s="186">
        <v>0.16</v>
      </c>
      <c r="I334" s="187">
        <v>7.17</v>
      </c>
      <c r="J334" s="187">
        <v>1.1399999999999999</v>
      </c>
    </row>
    <row r="335" spans="1:10" ht="24" customHeight="1">
      <c r="A335" s="183" t="s">
        <v>565</v>
      </c>
      <c r="B335" s="184" t="s">
        <v>726</v>
      </c>
      <c r="C335" s="183" t="s">
        <v>268</v>
      </c>
      <c r="D335" s="183" t="s">
        <v>727</v>
      </c>
      <c r="E335" s="204" t="s">
        <v>568</v>
      </c>
      <c r="F335" s="204"/>
      <c r="G335" s="185" t="s">
        <v>653</v>
      </c>
      <c r="H335" s="186">
        <v>0.42699999999999999</v>
      </c>
      <c r="I335" s="187">
        <v>15.01</v>
      </c>
      <c r="J335" s="187">
        <v>6.4</v>
      </c>
    </row>
    <row r="336" spans="1:10">
      <c r="A336" s="188"/>
      <c r="B336" s="188"/>
      <c r="C336" s="188"/>
      <c r="D336" s="188"/>
      <c r="E336" s="188" t="s">
        <v>575</v>
      </c>
      <c r="F336" s="189">
        <v>7.13</v>
      </c>
      <c r="G336" s="188" t="s">
        <v>576</v>
      </c>
      <c r="H336" s="189">
        <v>0</v>
      </c>
      <c r="I336" s="188" t="s">
        <v>577</v>
      </c>
      <c r="J336" s="189">
        <v>7.13</v>
      </c>
    </row>
    <row r="337" spans="1:10" ht="13.8" thickBot="1">
      <c r="A337" s="188"/>
      <c r="B337" s="188"/>
      <c r="C337" s="188"/>
      <c r="D337" s="188"/>
      <c r="E337" s="188" t="s">
        <v>578</v>
      </c>
      <c r="F337" s="189">
        <v>4.41</v>
      </c>
      <c r="G337" s="188"/>
      <c r="H337" s="203" t="s">
        <v>579</v>
      </c>
      <c r="I337" s="203"/>
      <c r="J337" s="189">
        <v>20.77</v>
      </c>
    </row>
    <row r="338" spans="1:10" ht="0.9" customHeight="1" thickTop="1">
      <c r="A338" s="190"/>
      <c r="B338" s="190"/>
      <c r="C338" s="190"/>
      <c r="D338" s="190"/>
      <c r="E338" s="190"/>
      <c r="F338" s="190"/>
      <c r="G338" s="190"/>
      <c r="H338" s="190"/>
      <c r="I338" s="190"/>
      <c r="J338" s="190"/>
    </row>
    <row r="339" spans="1:10" ht="18" customHeight="1">
      <c r="A339" s="123" t="s">
        <v>419</v>
      </c>
      <c r="B339" s="125" t="s">
        <v>242</v>
      </c>
      <c r="C339" s="123" t="s">
        <v>243</v>
      </c>
      <c r="D339" s="123" t="s">
        <v>244</v>
      </c>
      <c r="E339" s="198" t="s">
        <v>558</v>
      </c>
      <c r="F339" s="198"/>
      <c r="G339" s="124" t="s">
        <v>245</v>
      </c>
      <c r="H339" s="125" t="s">
        <v>246</v>
      </c>
      <c r="I339" s="125" t="s">
        <v>247</v>
      </c>
      <c r="J339" s="125" t="s">
        <v>249</v>
      </c>
    </row>
    <row r="340" spans="1:10" ht="24" customHeight="1">
      <c r="A340" s="130" t="s">
        <v>559</v>
      </c>
      <c r="B340" s="131" t="s">
        <v>420</v>
      </c>
      <c r="C340" s="130" t="s">
        <v>268</v>
      </c>
      <c r="D340" s="130" t="s">
        <v>421</v>
      </c>
      <c r="E340" s="206" t="s">
        <v>711</v>
      </c>
      <c r="F340" s="206"/>
      <c r="G340" s="132" t="s">
        <v>2</v>
      </c>
      <c r="H340" s="177">
        <v>1</v>
      </c>
      <c r="I340" s="133">
        <v>3.61</v>
      </c>
      <c r="J340" s="133">
        <v>3.61</v>
      </c>
    </row>
    <row r="341" spans="1:10" ht="24" customHeight="1">
      <c r="A341" s="178" t="s">
        <v>561</v>
      </c>
      <c r="B341" s="179" t="s">
        <v>564</v>
      </c>
      <c r="C341" s="178" t="s">
        <v>268</v>
      </c>
      <c r="D341" s="178" t="s">
        <v>13</v>
      </c>
      <c r="E341" s="205" t="s">
        <v>563</v>
      </c>
      <c r="F341" s="205"/>
      <c r="G341" s="180" t="s">
        <v>6</v>
      </c>
      <c r="H341" s="181">
        <v>3.5000000000000003E-2</v>
      </c>
      <c r="I341" s="182">
        <v>18.05</v>
      </c>
      <c r="J341" s="182">
        <v>0.63</v>
      </c>
    </row>
    <row r="342" spans="1:10" ht="24" customHeight="1">
      <c r="A342" s="178" t="s">
        <v>561</v>
      </c>
      <c r="B342" s="179" t="s">
        <v>712</v>
      </c>
      <c r="C342" s="178" t="s">
        <v>268</v>
      </c>
      <c r="D342" s="178" t="s">
        <v>127</v>
      </c>
      <c r="E342" s="205" t="s">
        <v>563</v>
      </c>
      <c r="F342" s="205"/>
      <c r="G342" s="180" t="s">
        <v>6</v>
      </c>
      <c r="H342" s="181">
        <v>8.3000000000000004E-2</v>
      </c>
      <c r="I342" s="182">
        <v>24.27</v>
      </c>
      <c r="J342" s="182">
        <v>2.0099999999999998</v>
      </c>
    </row>
    <row r="343" spans="1:10" ht="24" customHeight="1">
      <c r="A343" s="183" t="s">
        <v>565</v>
      </c>
      <c r="B343" s="184" t="s">
        <v>641</v>
      </c>
      <c r="C343" s="183" t="s">
        <v>268</v>
      </c>
      <c r="D343" s="183" t="s">
        <v>642</v>
      </c>
      <c r="E343" s="204" t="s">
        <v>568</v>
      </c>
      <c r="F343" s="204"/>
      <c r="G343" s="185" t="s">
        <v>3</v>
      </c>
      <c r="H343" s="186">
        <v>0.04</v>
      </c>
      <c r="I343" s="187">
        <v>8.4600000000000009</v>
      </c>
      <c r="J343" s="187">
        <v>0.33</v>
      </c>
    </row>
    <row r="344" spans="1:10" ht="24" customHeight="1">
      <c r="A344" s="183" t="s">
        <v>565</v>
      </c>
      <c r="B344" s="184" t="s">
        <v>726</v>
      </c>
      <c r="C344" s="183" t="s">
        <v>268</v>
      </c>
      <c r="D344" s="183" t="s">
        <v>727</v>
      </c>
      <c r="E344" s="204" t="s">
        <v>568</v>
      </c>
      <c r="F344" s="204"/>
      <c r="G344" s="185" t="s">
        <v>653</v>
      </c>
      <c r="H344" s="186">
        <v>4.2999999999999997E-2</v>
      </c>
      <c r="I344" s="187">
        <v>15.01</v>
      </c>
      <c r="J344" s="187">
        <v>0.64</v>
      </c>
    </row>
    <row r="345" spans="1:10">
      <c r="A345" s="188"/>
      <c r="B345" s="188"/>
      <c r="C345" s="188"/>
      <c r="D345" s="188"/>
      <c r="E345" s="188" t="s">
        <v>575</v>
      </c>
      <c r="F345" s="189">
        <v>2.15</v>
      </c>
      <c r="G345" s="188" t="s">
        <v>576</v>
      </c>
      <c r="H345" s="189">
        <v>0</v>
      </c>
      <c r="I345" s="188" t="s">
        <v>577</v>
      </c>
      <c r="J345" s="189">
        <v>2.15</v>
      </c>
    </row>
    <row r="346" spans="1:10" ht="13.8" thickBot="1">
      <c r="A346" s="188"/>
      <c r="B346" s="188"/>
      <c r="C346" s="188"/>
      <c r="D346" s="188"/>
      <c r="E346" s="188" t="s">
        <v>578</v>
      </c>
      <c r="F346" s="189">
        <v>0.97</v>
      </c>
      <c r="G346" s="188"/>
      <c r="H346" s="203" t="s">
        <v>579</v>
      </c>
      <c r="I346" s="203"/>
      <c r="J346" s="189">
        <v>4.58</v>
      </c>
    </row>
    <row r="347" spans="1:10" ht="0.9" customHeight="1" thickTop="1">
      <c r="A347" s="190"/>
      <c r="B347" s="190"/>
      <c r="C347" s="190"/>
      <c r="D347" s="190"/>
      <c r="E347" s="190"/>
      <c r="F347" s="190"/>
      <c r="G347" s="190"/>
      <c r="H347" s="190"/>
      <c r="I347" s="190"/>
      <c r="J347" s="190"/>
    </row>
    <row r="348" spans="1:10" ht="18" customHeight="1">
      <c r="A348" s="123" t="s">
        <v>422</v>
      </c>
      <c r="B348" s="125" t="s">
        <v>242</v>
      </c>
      <c r="C348" s="123" t="s">
        <v>243</v>
      </c>
      <c r="D348" s="123" t="s">
        <v>244</v>
      </c>
      <c r="E348" s="198" t="s">
        <v>558</v>
      </c>
      <c r="F348" s="198"/>
      <c r="G348" s="124" t="s">
        <v>245</v>
      </c>
      <c r="H348" s="125" t="s">
        <v>246</v>
      </c>
      <c r="I348" s="125" t="s">
        <v>247</v>
      </c>
      <c r="J348" s="125" t="s">
        <v>249</v>
      </c>
    </row>
    <row r="349" spans="1:10" ht="24" customHeight="1">
      <c r="A349" s="130" t="s">
        <v>559</v>
      </c>
      <c r="B349" s="131" t="s">
        <v>423</v>
      </c>
      <c r="C349" s="130" t="s">
        <v>256</v>
      </c>
      <c r="D349" s="130" t="s">
        <v>424</v>
      </c>
      <c r="E349" s="206">
        <v>97.03</v>
      </c>
      <c r="F349" s="206"/>
      <c r="G349" s="132" t="s">
        <v>3</v>
      </c>
      <c r="H349" s="177">
        <v>1</v>
      </c>
      <c r="I349" s="133">
        <v>78.36</v>
      </c>
      <c r="J349" s="133">
        <v>78.36</v>
      </c>
    </row>
    <row r="350" spans="1:10" ht="24" customHeight="1">
      <c r="A350" s="178" t="s">
        <v>561</v>
      </c>
      <c r="B350" s="179" t="s">
        <v>712</v>
      </c>
      <c r="C350" s="178" t="s">
        <v>268</v>
      </c>
      <c r="D350" s="178" t="s">
        <v>127</v>
      </c>
      <c r="E350" s="205" t="s">
        <v>563</v>
      </c>
      <c r="F350" s="205"/>
      <c r="G350" s="180" t="s">
        <v>6</v>
      </c>
      <c r="H350" s="181">
        <v>1.5</v>
      </c>
      <c r="I350" s="182">
        <v>24.27</v>
      </c>
      <c r="J350" s="182">
        <v>36.4</v>
      </c>
    </row>
    <row r="351" spans="1:10" ht="24" customHeight="1">
      <c r="A351" s="178" t="s">
        <v>561</v>
      </c>
      <c r="B351" s="179" t="s">
        <v>722</v>
      </c>
      <c r="C351" s="178" t="s">
        <v>268</v>
      </c>
      <c r="D351" s="178" t="s">
        <v>723</v>
      </c>
      <c r="E351" s="205" t="s">
        <v>563</v>
      </c>
      <c r="F351" s="205"/>
      <c r="G351" s="180" t="s">
        <v>6</v>
      </c>
      <c r="H351" s="181">
        <v>1.2</v>
      </c>
      <c r="I351" s="182">
        <v>18.940000000000001</v>
      </c>
      <c r="J351" s="182">
        <v>22.72</v>
      </c>
    </row>
    <row r="352" spans="1:10" ht="24" customHeight="1">
      <c r="A352" s="183" t="s">
        <v>565</v>
      </c>
      <c r="B352" s="184" t="s">
        <v>726</v>
      </c>
      <c r="C352" s="183" t="s">
        <v>268</v>
      </c>
      <c r="D352" s="183" t="s">
        <v>727</v>
      </c>
      <c r="E352" s="204" t="s">
        <v>568</v>
      </c>
      <c r="F352" s="204"/>
      <c r="G352" s="185" t="s">
        <v>653</v>
      </c>
      <c r="H352" s="186">
        <v>1</v>
      </c>
      <c r="I352" s="187">
        <v>15.01</v>
      </c>
      <c r="J352" s="187">
        <v>15.01</v>
      </c>
    </row>
    <row r="353" spans="1:10" ht="24" customHeight="1">
      <c r="A353" s="183" t="s">
        <v>565</v>
      </c>
      <c r="B353" s="184" t="s">
        <v>641</v>
      </c>
      <c r="C353" s="183" t="s">
        <v>268</v>
      </c>
      <c r="D353" s="183" t="s">
        <v>642</v>
      </c>
      <c r="E353" s="204" t="s">
        <v>568</v>
      </c>
      <c r="F353" s="204"/>
      <c r="G353" s="185" t="s">
        <v>3</v>
      </c>
      <c r="H353" s="186">
        <v>0.5</v>
      </c>
      <c r="I353" s="187">
        <v>8.4600000000000009</v>
      </c>
      <c r="J353" s="187">
        <v>4.2300000000000004</v>
      </c>
    </row>
    <row r="354" spans="1:10">
      <c r="A354" s="188"/>
      <c r="B354" s="188"/>
      <c r="C354" s="188"/>
      <c r="D354" s="188"/>
      <c r="E354" s="188" t="s">
        <v>575</v>
      </c>
      <c r="F354" s="189">
        <v>46.97</v>
      </c>
      <c r="G354" s="188" t="s">
        <v>576</v>
      </c>
      <c r="H354" s="189">
        <v>0</v>
      </c>
      <c r="I354" s="188" t="s">
        <v>577</v>
      </c>
      <c r="J354" s="189">
        <v>46.97</v>
      </c>
    </row>
    <row r="355" spans="1:10" ht="13.8" thickBot="1">
      <c r="A355" s="188"/>
      <c r="B355" s="188"/>
      <c r="C355" s="188"/>
      <c r="D355" s="188"/>
      <c r="E355" s="188" t="s">
        <v>578</v>
      </c>
      <c r="F355" s="189">
        <v>21.15</v>
      </c>
      <c r="G355" s="188"/>
      <c r="H355" s="203" t="s">
        <v>579</v>
      </c>
      <c r="I355" s="203"/>
      <c r="J355" s="189">
        <v>99.51</v>
      </c>
    </row>
    <row r="356" spans="1:10" ht="0.9" customHeight="1" thickTop="1">
      <c r="A356" s="190"/>
      <c r="B356" s="190"/>
      <c r="C356" s="190"/>
      <c r="D356" s="190"/>
      <c r="E356" s="190"/>
      <c r="F356" s="190"/>
      <c r="G356" s="190"/>
      <c r="H356" s="190"/>
      <c r="I356" s="190"/>
      <c r="J356" s="190"/>
    </row>
    <row r="357" spans="1:10" ht="18" customHeight="1">
      <c r="A357" s="123" t="s">
        <v>427</v>
      </c>
      <c r="B357" s="125" t="s">
        <v>242</v>
      </c>
      <c r="C357" s="123" t="s">
        <v>243</v>
      </c>
      <c r="D357" s="123" t="s">
        <v>244</v>
      </c>
      <c r="E357" s="198" t="s">
        <v>558</v>
      </c>
      <c r="F357" s="198"/>
      <c r="G357" s="124" t="s">
        <v>245</v>
      </c>
      <c r="H357" s="125" t="s">
        <v>246</v>
      </c>
      <c r="I357" s="125" t="s">
        <v>247</v>
      </c>
      <c r="J357" s="125" t="s">
        <v>249</v>
      </c>
    </row>
    <row r="358" spans="1:10" ht="24" customHeight="1">
      <c r="A358" s="130" t="s">
        <v>559</v>
      </c>
      <c r="B358" s="131" t="s">
        <v>428</v>
      </c>
      <c r="C358" s="130" t="s">
        <v>268</v>
      </c>
      <c r="D358" s="130" t="s">
        <v>429</v>
      </c>
      <c r="E358" s="206" t="s">
        <v>711</v>
      </c>
      <c r="F358" s="206"/>
      <c r="G358" s="132" t="s">
        <v>4</v>
      </c>
      <c r="H358" s="177">
        <v>1</v>
      </c>
      <c r="I358" s="133">
        <v>1.81</v>
      </c>
      <c r="J358" s="133">
        <v>1.81</v>
      </c>
    </row>
    <row r="359" spans="1:10" ht="24" customHeight="1">
      <c r="A359" s="178" t="s">
        <v>561</v>
      </c>
      <c r="B359" s="179" t="s">
        <v>712</v>
      </c>
      <c r="C359" s="178" t="s">
        <v>268</v>
      </c>
      <c r="D359" s="178" t="s">
        <v>127</v>
      </c>
      <c r="E359" s="205" t="s">
        <v>563</v>
      </c>
      <c r="F359" s="205"/>
      <c r="G359" s="180" t="s">
        <v>6</v>
      </c>
      <c r="H359" s="181">
        <v>5.4100000000000002E-2</v>
      </c>
      <c r="I359" s="182">
        <v>24.27</v>
      </c>
      <c r="J359" s="182">
        <v>1.31</v>
      </c>
    </row>
    <row r="360" spans="1:10" ht="24" customHeight="1">
      <c r="A360" s="183" t="s">
        <v>565</v>
      </c>
      <c r="B360" s="184" t="s">
        <v>713</v>
      </c>
      <c r="C360" s="183" t="s">
        <v>268</v>
      </c>
      <c r="D360" s="183" t="s">
        <v>714</v>
      </c>
      <c r="E360" s="204" t="s">
        <v>568</v>
      </c>
      <c r="F360" s="204"/>
      <c r="G360" s="185" t="s">
        <v>3</v>
      </c>
      <c r="H360" s="186">
        <v>0.4</v>
      </c>
      <c r="I360" s="187">
        <v>1.26</v>
      </c>
      <c r="J360" s="187">
        <v>0.5</v>
      </c>
    </row>
    <row r="361" spans="1:10">
      <c r="A361" s="188"/>
      <c r="B361" s="188"/>
      <c r="C361" s="188"/>
      <c r="D361" s="188"/>
      <c r="E361" s="188" t="s">
        <v>575</v>
      </c>
      <c r="F361" s="189">
        <v>1.06</v>
      </c>
      <c r="G361" s="188" t="s">
        <v>576</v>
      </c>
      <c r="H361" s="189">
        <v>0</v>
      </c>
      <c r="I361" s="188" t="s">
        <v>577</v>
      </c>
      <c r="J361" s="189">
        <v>1.06</v>
      </c>
    </row>
    <row r="362" spans="1:10" ht="13.8" thickBot="1">
      <c r="A362" s="188"/>
      <c r="B362" s="188"/>
      <c r="C362" s="188"/>
      <c r="D362" s="188"/>
      <c r="E362" s="188" t="s">
        <v>578</v>
      </c>
      <c r="F362" s="189">
        <v>0.48</v>
      </c>
      <c r="G362" s="188"/>
      <c r="H362" s="203" t="s">
        <v>579</v>
      </c>
      <c r="I362" s="203"/>
      <c r="J362" s="189">
        <v>2.29</v>
      </c>
    </row>
    <row r="363" spans="1:10" ht="0.9" customHeight="1" thickTop="1">
      <c r="A363" s="190"/>
      <c r="B363" s="190"/>
      <c r="C363" s="190"/>
      <c r="D363" s="190"/>
      <c r="E363" s="190"/>
      <c r="F363" s="190"/>
      <c r="G363" s="190"/>
      <c r="H363" s="190"/>
      <c r="I363" s="190"/>
      <c r="J363" s="190"/>
    </row>
    <row r="364" spans="1:10" ht="18" customHeight="1">
      <c r="A364" s="123" t="s">
        <v>430</v>
      </c>
      <c r="B364" s="125" t="s">
        <v>242</v>
      </c>
      <c r="C364" s="123" t="s">
        <v>243</v>
      </c>
      <c r="D364" s="123" t="s">
        <v>244</v>
      </c>
      <c r="E364" s="198" t="s">
        <v>558</v>
      </c>
      <c r="F364" s="198"/>
      <c r="G364" s="124" t="s">
        <v>245</v>
      </c>
      <c r="H364" s="125" t="s">
        <v>246</v>
      </c>
      <c r="I364" s="125" t="s">
        <v>247</v>
      </c>
      <c r="J364" s="125" t="s">
        <v>249</v>
      </c>
    </row>
    <row r="365" spans="1:10" ht="24" customHeight="1">
      <c r="A365" s="130" t="s">
        <v>559</v>
      </c>
      <c r="B365" s="131" t="s">
        <v>431</v>
      </c>
      <c r="C365" s="130" t="s">
        <v>268</v>
      </c>
      <c r="D365" s="130" t="s">
        <v>432</v>
      </c>
      <c r="E365" s="206" t="s">
        <v>711</v>
      </c>
      <c r="F365" s="206"/>
      <c r="G365" s="132" t="s">
        <v>4</v>
      </c>
      <c r="H365" s="177">
        <v>1</v>
      </c>
      <c r="I365" s="133">
        <v>8.3699999999999992</v>
      </c>
      <c r="J365" s="133">
        <v>8.3699999999999992</v>
      </c>
    </row>
    <row r="366" spans="1:10" ht="24" customHeight="1">
      <c r="A366" s="178" t="s">
        <v>561</v>
      </c>
      <c r="B366" s="179" t="s">
        <v>712</v>
      </c>
      <c r="C366" s="178" t="s">
        <v>268</v>
      </c>
      <c r="D366" s="178" t="s">
        <v>127</v>
      </c>
      <c r="E366" s="205" t="s">
        <v>563</v>
      </c>
      <c r="F366" s="205"/>
      <c r="G366" s="180" t="s">
        <v>6</v>
      </c>
      <c r="H366" s="181">
        <v>0.29859999999999998</v>
      </c>
      <c r="I366" s="182">
        <v>24.27</v>
      </c>
      <c r="J366" s="182">
        <v>7.24</v>
      </c>
    </row>
    <row r="367" spans="1:10" ht="24" customHeight="1">
      <c r="A367" s="183" t="s">
        <v>565</v>
      </c>
      <c r="B367" s="184" t="s">
        <v>728</v>
      </c>
      <c r="C367" s="183" t="s">
        <v>268</v>
      </c>
      <c r="D367" s="183" t="s">
        <v>729</v>
      </c>
      <c r="E367" s="204" t="s">
        <v>568</v>
      </c>
      <c r="F367" s="204"/>
      <c r="G367" s="185" t="s">
        <v>3</v>
      </c>
      <c r="H367" s="186">
        <v>0.3</v>
      </c>
      <c r="I367" s="187">
        <v>3.78</v>
      </c>
      <c r="J367" s="187">
        <v>1.1299999999999999</v>
      </c>
    </row>
    <row r="368" spans="1:10">
      <c r="A368" s="188"/>
      <c r="B368" s="188"/>
      <c r="C368" s="188"/>
      <c r="D368" s="188"/>
      <c r="E368" s="188" t="s">
        <v>575</v>
      </c>
      <c r="F368" s="189">
        <v>5.9</v>
      </c>
      <c r="G368" s="188" t="s">
        <v>576</v>
      </c>
      <c r="H368" s="189">
        <v>0</v>
      </c>
      <c r="I368" s="188" t="s">
        <v>577</v>
      </c>
      <c r="J368" s="189">
        <v>5.9</v>
      </c>
    </row>
    <row r="369" spans="1:10" ht="13.8" thickBot="1">
      <c r="A369" s="188"/>
      <c r="B369" s="188"/>
      <c r="C369" s="188"/>
      <c r="D369" s="188"/>
      <c r="E369" s="188" t="s">
        <v>578</v>
      </c>
      <c r="F369" s="189">
        <v>2.25</v>
      </c>
      <c r="G369" s="188"/>
      <c r="H369" s="203" t="s">
        <v>579</v>
      </c>
      <c r="I369" s="203"/>
      <c r="J369" s="189">
        <v>10.62</v>
      </c>
    </row>
    <row r="370" spans="1:10" ht="0.9" customHeight="1" thickTop="1">
      <c r="A370" s="190"/>
      <c r="B370" s="190"/>
      <c r="C370" s="190"/>
      <c r="D370" s="190"/>
      <c r="E370" s="190"/>
      <c r="F370" s="190"/>
      <c r="G370" s="190"/>
      <c r="H370" s="190"/>
      <c r="I370" s="190"/>
      <c r="J370" s="190"/>
    </row>
    <row r="371" spans="1:10" ht="18" customHeight="1">
      <c r="A371" s="123" t="s">
        <v>433</v>
      </c>
      <c r="B371" s="125" t="s">
        <v>242</v>
      </c>
      <c r="C371" s="123" t="s">
        <v>243</v>
      </c>
      <c r="D371" s="123" t="s">
        <v>244</v>
      </c>
      <c r="E371" s="198" t="s">
        <v>558</v>
      </c>
      <c r="F371" s="198"/>
      <c r="G371" s="124" t="s">
        <v>245</v>
      </c>
      <c r="H371" s="125" t="s">
        <v>246</v>
      </c>
      <c r="I371" s="125" t="s">
        <v>247</v>
      </c>
      <c r="J371" s="125" t="s">
        <v>249</v>
      </c>
    </row>
    <row r="372" spans="1:10" ht="48" customHeight="1">
      <c r="A372" s="130" t="s">
        <v>559</v>
      </c>
      <c r="B372" s="131" t="s">
        <v>434</v>
      </c>
      <c r="C372" s="130" t="s">
        <v>256</v>
      </c>
      <c r="D372" s="130" t="s">
        <v>435</v>
      </c>
      <c r="E372" s="206">
        <v>145</v>
      </c>
      <c r="F372" s="206"/>
      <c r="G372" s="132" t="s">
        <v>4</v>
      </c>
      <c r="H372" s="177">
        <v>1</v>
      </c>
      <c r="I372" s="133">
        <v>9.31</v>
      </c>
      <c r="J372" s="133">
        <v>9.31</v>
      </c>
    </row>
    <row r="373" spans="1:10" ht="24" customHeight="1">
      <c r="A373" s="178" t="s">
        <v>561</v>
      </c>
      <c r="B373" s="179" t="s">
        <v>712</v>
      </c>
      <c r="C373" s="178" t="s">
        <v>268</v>
      </c>
      <c r="D373" s="178" t="s">
        <v>127</v>
      </c>
      <c r="E373" s="205" t="s">
        <v>563</v>
      </c>
      <c r="F373" s="205"/>
      <c r="G373" s="180" t="s">
        <v>6</v>
      </c>
      <c r="H373" s="181">
        <v>0.2</v>
      </c>
      <c r="I373" s="182">
        <v>24.27</v>
      </c>
      <c r="J373" s="182">
        <v>4.8499999999999996</v>
      </c>
    </row>
    <row r="374" spans="1:10" ht="24" customHeight="1">
      <c r="A374" s="178" t="s">
        <v>561</v>
      </c>
      <c r="B374" s="179" t="s">
        <v>564</v>
      </c>
      <c r="C374" s="178" t="s">
        <v>268</v>
      </c>
      <c r="D374" s="178" t="s">
        <v>13</v>
      </c>
      <c r="E374" s="205" t="s">
        <v>563</v>
      </c>
      <c r="F374" s="205"/>
      <c r="G374" s="180" t="s">
        <v>6</v>
      </c>
      <c r="H374" s="181">
        <v>0.1</v>
      </c>
      <c r="I374" s="182">
        <v>18.05</v>
      </c>
      <c r="J374" s="182">
        <v>1.8</v>
      </c>
    </row>
    <row r="375" spans="1:10" ht="60" customHeight="1">
      <c r="A375" s="183" t="s">
        <v>565</v>
      </c>
      <c r="B375" s="184" t="s">
        <v>730</v>
      </c>
      <c r="C375" s="183" t="s">
        <v>256</v>
      </c>
      <c r="D375" s="183" t="s">
        <v>731</v>
      </c>
      <c r="E375" s="204" t="s">
        <v>568</v>
      </c>
      <c r="F375" s="204"/>
      <c r="G375" s="185" t="s">
        <v>732</v>
      </c>
      <c r="H375" s="186">
        <v>0.06</v>
      </c>
      <c r="I375" s="187">
        <v>44.42</v>
      </c>
      <c r="J375" s="187">
        <v>2.66</v>
      </c>
    </row>
    <row r="376" spans="1:10">
      <c r="A376" s="188"/>
      <c r="B376" s="188"/>
      <c r="C376" s="188"/>
      <c r="D376" s="188"/>
      <c r="E376" s="188" t="s">
        <v>575</v>
      </c>
      <c r="F376" s="189">
        <v>5.43</v>
      </c>
      <c r="G376" s="188" t="s">
        <v>576</v>
      </c>
      <c r="H376" s="189">
        <v>0</v>
      </c>
      <c r="I376" s="188" t="s">
        <v>577</v>
      </c>
      <c r="J376" s="189">
        <v>5.43</v>
      </c>
    </row>
    <row r="377" spans="1:10" ht="13.8" thickBot="1">
      <c r="A377" s="188"/>
      <c r="B377" s="188"/>
      <c r="C377" s="188"/>
      <c r="D377" s="188"/>
      <c r="E377" s="188" t="s">
        <v>578</v>
      </c>
      <c r="F377" s="189">
        <v>2.5099999999999998</v>
      </c>
      <c r="G377" s="188"/>
      <c r="H377" s="203" t="s">
        <v>579</v>
      </c>
      <c r="I377" s="203"/>
      <c r="J377" s="189">
        <v>11.82</v>
      </c>
    </row>
    <row r="378" spans="1:10" ht="0.9" customHeight="1" thickTop="1">
      <c r="A378" s="190"/>
      <c r="B378" s="190"/>
      <c r="C378" s="190"/>
      <c r="D378" s="190"/>
      <c r="E378" s="190"/>
      <c r="F378" s="190"/>
      <c r="G378" s="190"/>
      <c r="H378" s="190"/>
      <c r="I378" s="190"/>
      <c r="J378" s="190"/>
    </row>
    <row r="379" spans="1:10" ht="18" customHeight="1">
      <c r="A379" s="123" t="s">
        <v>436</v>
      </c>
      <c r="B379" s="125" t="s">
        <v>242</v>
      </c>
      <c r="C379" s="123" t="s">
        <v>243</v>
      </c>
      <c r="D379" s="123" t="s">
        <v>244</v>
      </c>
      <c r="E379" s="198" t="s">
        <v>558</v>
      </c>
      <c r="F379" s="198"/>
      <c r="G379" s="124" t="s">
        <v>245</v>
      </c>
      <c r="H379" s="125" t="s">
        <v>246</v>
      </c>
      <c r="I379" s="125" t="s">
        <v>247</v>
      </c>
      <c r="J379" s="125" t="s">
        <v>249</v>
      </c>
    </row>
    <row r="380" spans="1:10" ht="24" customHeight="1">
      <c r="A380" s="130" t="s">
        <v>559</v>
      </c>
      <c r="B380" s="131" t="s">
        <v>437</v>
      </c>
      <c r="C380" s="130" t="s">
        <v>268</v>
      </c>
      <c r="D380" s="130" t="s">
        <v>438</v>
      </c>
      <c r="E380" s="206" t="s">
        <v>711</v>
      </c>
      <c r="F380" s="206"/>
      <c r="G380" s="132" t="s">
        <v>4</v>
      </c>
      <c r="H380" s="177">
        <v>1</v>
      </c>
      <c r="I380" s="133">
        <v>26.08</v>
      </c>
      <c r="J380" s="133">
        <v>26.08</v>
      </c>
    </row>
    <row r="381" spans="1:10" ht="24" customHeight="1">
      <c r="A381" s="178" t="s">
        <v>561</v>
      </c>
      <c r="B381" s="179" t="s">
        <v>712</v>
      </c>
      <c r="C381" s="178" t="s">
        <v>268</v>
      </c>
      <c r="D381" s="178" t="s">
        <v>127</v>
      </c>
      <c r="E381" s="205" t="s">
        <v>563</v>
      </c>
      <c r="F381" s="205"/>
      <c r="G381" s="180" t="s">
        <v>6</v>
      </c>
      <c r="H381" s="181">
        <v>0.28060000000000002</v>
      </c>
      <c r="I381" s="182">
        <v>24.27</v>
      </c>
      <c r="J381" s="182">
        <v>6.81</v>
      </c>
    </row>
    <row r="382" spans="1:10" ht="24" customHeight="1">
      <c r="A382" s="183" t="s">
        <v>565</v>
      </c>
      <c r="B382" s="184" t="s">
        <v>733</v>
      </c>
      <c r="C382" s="183" t="s">
        <v>268</v>
      </c>
      <c r="D382" s="183" t="s">
        <v>734</v>
      </c>
      <c r="E382" s="204" t="s">
        <v>568</v>
      </c>
      <c r="F382" s="204"/>
      <c r="G382" s="185" t="s">
        <v>653</v>
      </c>
      <c r="H382" s="186">
        <v>2.76E-2</v>
      </c>
      <c r="I382" s="187">
        <v>17.39</v>
      </c>
      <c r="J382" s="187">
        <v>0.47</v>
      </c>
    </row>
    <row r="383" spans="1:10" ht="24" customHeight="1">
      <c r="A383" s="183" t="s">
        <v>565</v>
      </c>
      <c r="B383" s="184" t="s">
        <v>735</v>
      </c>
      <c r="C383" s="183" t="s">
        <v>268</v>
      </c>
      <c r="D383" s="183" t="s">
        <v>736</v>
      </c>
      <c r="E383" s="204" t="s">
        <v>568</v>
      </c>
      <c r="F383" s="204"/>
      <c r="G383" s="185" t="s">
        <v>653</v>
      </c>
      <c r="H383" s="186">
        <v>0.49608000000000002</v>
      </c>
      <c r="I383" s="187">
        <v>36.89</v>
      </c>
      <c r="J383" s="187">
        <v>18.3</v>
      </c>
    </row>
    <row r="384" spans="1:10" ht="24" customHeight="1">
      <c r="A384" s="183" t="s">
        <v>565</v>
      </c>
      <c r="B384" s="184" t="s">
        <v>713</v>
      </c>
      <c r="C384" s="183" t="s">
        <v>268</v>
      </c>
      <c r="D384" s="183" t="s">
        <v>714</v>
      </c>
      <c r="E384" s="204" t="s">
        <v>568</v>
      </c>
      <c r="F384" s="204"/>
      <c r="G384" s="185" t="s">
        <v>3</v>
      </c>
      <c r="H384" s="186">
        <v>0.4</v>
      </c>
      <c r="I384" s="187">
        <v>1.26</v>
      </c>
      <c r="J384" s="187">
        <v>0.5</v>
      </c>
    </row>
    <row r="385" spans="1:10">
      <c r="A385" s="188"/>
      <c r="B385" s="188"/>
      <c r="C385" s="188"/>
      <c r="D385" s="188"/>
      <c r="E385" s="188" t="s">
        <v>575</v>
      </c>
      <c r="F385" s="189">
        <v>5.54</v>
      </c>
      <c r="G385" s="188" t="s">
        <v>576</v>
      </c>
      <c r="H385" s="189">
        <v>0</v>
      </c>
      <c r="I385" s="188" t="s">
        <v>577</v>
      </c>
      <c r="J385" s="189">
        <v>5.54</v>
      </c>
    </row>
    <row r="386" spans="1:10" ht="13.8" thickBot="1">
      <c r="A386" s="188"/>
      <c r="B386" s="188"/>
      <c r="C386" s="188"/>
      <c r="D386" s="188"/>
      <c r="E386" s="188" t="s">
        <v>578</v>
      </c>
      <c r="F386" s="189">
        <v>7.04</v>
      </c>
      <c r="G386" s="188"/>
      <c r="H386" s="203" t="s">
        <v>579</v>
      </c>
      <c r="I386" s="203"/>
      <c r="J386" s="189">
        <v>33.119999999999997</v>
      </c>
    </row>
    <row r="387" spans="1:10" ht="0.9" customHeight="1" thickTop="1">
      <c r="A387" s="190"/>
      <c r="B387" s="190"/>
      <c r="C387" s="190"/>
      <c r="D387" s="190"/>
      <c r="E387" s="190"/>
      <c r="F387" s="190"/>
      <c r="G387" s="190"/>
      <c r="H387" s="190"/>
      <c r="I387" s="190"/>
      <c r="J387" s="190"/>
    </row>
    <row r="388" spans="1:10" ht="18" customHeight="1">
      <c r="A388" s="123" t="s">
        <v>439</v>
      </c>
      <c r="B388" s="125" t="s">
        <v>242</v>
      </c>
      <c r="C388" s="123" t="s">
        <v>243</v>
      </c>
      <c r="D388" s="123" t="s">
        <v>244</v>
      </c>
      <c r="E388" s="198" t="s">
        <v>558</v>
      </c>
      <c r="F388" s="198"/>
      <c r="G388" s="124" t="s">
        <v>245</v>
      </c>
      <c r="H388" s="125" t="s">
        <v>246</v>
      </c>
      <c r="I388" s="125" t="s">
        <v>247</v>
      </c>
      <c r="J388" s="125" t="s">
        <v>249</v>
      </c>
    </row>
    <row r="389" spans="1:10" ht="60" customHeight="1">
      <c r="A389" s="130" t="s">
        <v>559</v>
      </c>
      <c r="B389" s="131" t="s">
        <v>440</v>
      </c>
      <c r="C389" s="130" t="s">
        <v>256</v>
      </c>
      <c r="D389" s="130" t="s">
        <v>441</v>
      </c>
      <c r="E389" s="206" t="s">
        <v>711</v>
      </c>
      <c r="F389" s="206"/>
      <c r="G389" s="132" t="s">
        <v>4</v>
      </c>
      <c r="H389" s="177">
        <v>1</v>
      </c>
      <c r="I389" s="133">
        <v>43.49</v>
      </c>
      <c r="J389" s="133">
        <v>43.49</v>
      </c>
    </row>
    <row r="390" spans="1:10" ht="24" customHeight="1">
      <c r="A390" s="178" t="s">
        <v>561</v>
      </c>
      <c r="B390" s="179" t="s">
        <v>712</v>
      </c>
      <c r="C390" s="178" t="s">
        <v>268</v>
      </c>
      <c r="D390" s="178" t="s">
        <v>127</v>
      </c>
      <c r="E390" s="205" t="s">
        <v>563</v>
      </c>
      <c r="F390" s="205"/>
      <c r="G390" s="180" t="s">
        <v>6</v>
      </c>
      <c r="H390" s="181">
        <v>1.3559000000000001</v>
      </c>
      <c r="I390" s="182">
        <v>24.27</v>
      </c>
      <c r="J390" s="182">
        <v>32.9</v>
      </c>
    </row>
    <row r="391" spans="1:10" ht="24" customHeight="1">
      <c r="A391" s="183" t="s">
        <v>565</v>
      </c>
      <c r="B391" s="184" t="s">
        <v>733</v>
      </c>
      <c r="C391" s="183" t="s">
        <v>268</v>
      </c>
      <c r="D391" s="183" t="s">
        <v>734</v>
      </c>
      <c r="E391" s="204" t="s">
        <v>568</v>
      </c>
      <c r="F391" s="204"/>
      <c r="G391" s="185" t="s">
        <v>653</v>
      </c>
      <c r="H391" s="186">
        <v>2.5499999999999998E-2</v>
      </c>
      <c r="I391" s="187">
        <v>17.39</v>
      </c>
      <c r="J391" s="187">
        <v>0.44</v>
      </c>
    </row>
    <row r="392" spans="1:10" ht="24" customHeight="1">
      <c r="A392" s="183" t="s">
        <v>565</v>
      </c>
      <c r="B392" s="184" t="s">
        <v>737</v>
      </c>
      <c r="C392" s="183" t="s">
        <v>256</v>
      </c>
      <c r="D392" s="183" t="s">
        <v>738</v>
      </c>
      <c r="E392" s="204" t="s">
        <v>568</v>
      </c>
      <c r="F392" s="204"/>
      <c r="G392" s="185" t="s">
        <v>732</v>
      </c>
      <c r="H392" s="186">
        <v>0.25490000000000002</v>
      </c>
      <c r="I392" s="187">
        <v>39.840000000000003</v>
      </c>
      <c r="J392" s="187">
        <v>10.15</v>
      </c>
    </row>
    <row r="393" spans="1:10">
      <c r="A393" s="188"/>
      <c r="B393" s="188"/>
      <c r="C393" s="188"/>
      <c r="D393" s="188"/>
      <c r="E393" s="188" t="s">
        <v>575</v>
      </c>
      <c r="F393" s="189">
        <v>26.8</v>
      </c>
      <c r="G393" s="188" t="s">
        <v>576</v>
      </c>
      <c r="H393" s="189">
        <v>0</v>
      </c>
      <c r="I393" s="188" t="s">
        <v>577</v>
      </c>
      <c r="J393" s="189">
        <v>26.8</v>
      </c>
    </row>
    <row r="394" spans="1:10" ht="13.8" thickBot="1">
      <c r="A394" s="188"/>
      <c r="B394" s="188"/>
      <c r="C394" s="188"/>
      <c r="D394" s="188"/>
      <c r="E394" s="188" t="s">
        <v>578</v>
      </c>
      <c r="F394" s="189">
        <v>11.74</v>
      </c>
      <c r="G394" s="188"/>
      <c r="H394" s="203" t="s">
        <v>579</v>
      </c>
      <c r="I394" s="203"/>
      <c r="J394" s="189">
        <v>55.23</v>
      </c>
    </row>
    <row r="395" spans="1:10" ht="0.9" customHeight="1" thickTop="1">
      <c r="A395" s="190"/>
      <c r="B395" s="190"/>
      <c r="C395" s="190"/>
      <c r="D395" s="190"/>
      <c r="E395" s="190"/>
      <c r="F395" s="190"/>
      <c r="G395" s="190"/>
      <c r="H395" s="190"/>
      <c r="I395" s="190"/>
      <c r="J395" s="190"/>
    </row>
    <row r="396" spans="1:10" ht="18" customHeight="1">
      <c r="A396" s="123" t="s">
        <v>442</v>
      </c>
      <c r="B396" s="125" t="s">
        <v>242</v>
      </c>
      <c r="C396" s="123" t="s">
        <v>243</v>
      </c>
      <c r="D396" s="123" t="s">
        <v>244</v>
      </c>
      <c r="E396" s="198" t="s">
        <v>558</v>
      </c>
      <c r="F396" s="198"/>
      <c r="G396" s="124" t="s">
        <v>245</v>
      </c>
      <c r="H396" s="125" t="s">
        <v>246</v>
      </c>
      <c r="I396" s="125" t="s">
        <v>247</v>
      </c>
      <c r="J396" s="125" t="s">
        <v>249</v>
      </c>
    </row>
    <row r="397" spans="1:10" ht="60" customHeight="1">
      <c r="A397" s="130" t="s">
        <v>559</v>
      </c>
      <c r="B397" s="131" t="s">
        <v>443</v>
      </c>
      <c r="C397" s="130" t="s">
        <v>256</v>
      </c>
      <c r="D397" s="130" t="s">
        <v>444</v>
      </c>
      <c r="E397" s="206" t="s">
        <v>711</v>
      </c>
      <c r="F397" s="206"/>
      <c r="G397" s="132" t="s">
        <v>4</v>
      </c>
      <c r="H397" s="177">
        <v>1</v>
      </c>
      <c r="I397" s="133">
        <v>53.14</v>
      </c>
      <c r="J397" s="133">
        <v>53.14</v>
      </c>
    </row>
    <row r="398" spans="1:10" ht="24" customHeight="1">
      <c r="A398" s="178" t="s">
        <v>561</v>
      </c>
      <c r="B398" s="179" t="s">
        <v>712</v>
      </c>
      <c r="C398" s="178" t="s">
        <v>268</v>
      </c>
      <c r="D398" s="178" t="s">
        <v>127</v>
      </c>
      <c r="E398" s="205" t="s">
        <v>563</v>
      </c>
      <c r="F398" s="205"/>
      <c r="G398" s="180" t="s">
        <v>6</v>
      </c>
      <c r="H398" s="181">
        <v>1.3559000000000001</v>
      </c>
      <c r="I398" s="182">
        <v>24.27</v>
      </c>
      <c r="J398" s="182">
        <v>32.9</v>
      </c>
    </row>
    <row r="399" spans="1:10" ht="24" customHeight="1">
      <c r="A399" s="183" t="s">
        <v>565</v>
      </c>
      <c r="B399" s="184" t="s">
        <v>739</v>
      </c>
      <c r="C399" s="183" t="s">
        <v>256</v>
      </c>
      <c r="D399" s="183" t="s">
        <v>740</v>
      </c>
      <c r="E399" s="204" t="s">
        <v>568</v>
      </c>
      <c r="F399" s="204"/>
      <c r="G399" s="185" t="s">
        <v>732</v>
      </c>
      <c r="H399" s="186">
        <v>0.25490000000000002</v>
      </c>
      <c r="I399" s="187">
        <v>79.44</v>
      </c>
      <c r="J399" s="187">
        <v>20.239999999999998</v>
      </c>
    </row>
    <row r="400" spans="1:10">
      <c r="A400" s="188"/>
      <c r="B400" s="188"/>
      <c r="C400" s="188"/>
      <c r="D400" s="188"/>
      <c r="E400" s="188" t="s">
        <v>575</v>
      </c>
      <c r="F400" s="189">
        <v>26.8</v>
      </c>
      <c r="G400" s="188" t="s">
        <v>576</v>
      </c>
      <c r="H400" s="189">
        <v>0</v>
      </c>
      <c r="I400" s="188" t="s">
        <v>577</v>
      </c>
      <c r="J400" s="189">
        <v>26.8</v>
      </c>
    </row>
    <row r="401" spans="1:10" ht="13.8" thickBot="1">
      <c r="A401" s="188"/>
      <c r="B401" s="188"/>
      <c r="C401" s="188"/>
      <c r="D401" s="188"/>
      <c r="E401" s="188" t="s">
        <v>578</v>
      </c>
      <c r="F401" s="189">
        <v>14.34</v>
      </c>
      <c r="G401" s="188"/>
      <c r="H401" s="203" t="s">
        <v>579</v>
      </c>
      <c r="I401" s="203"/>
      <c r="J401" s="189">
        <v>67.48</v>
      </c>
    </row>
    <row r="402" spans="1:10" ht="0.9" customHeight="1" thickTop="1">
      <c r="A402" s="190"/>
      <c r="B402" s="190"/>
      <c r="C402" s="190"/>
      <c r="D402" s="190"/>
      <c r="E402" s="190"/>
      <c r="F402" s="190"/>
      <c r="G402" s="190"/>
      <c r="H402" s="190"/>
      <c r="I402" s="190"/>
      <c r="J402" s="190"/>
    </row>
    <row r="403" spans="1:10" ht="18" customHeight="1">
      <c r="A403" s="123" t="s">
        <v>447</v>
      </c>
      <c r="B403" s="125" t="s">
        <v>242</v>
      </c>
      <c r="C403" s="123" t="s">
        <v>243</v>
      </c>
      <c r="D403" s="123" t="s">
        <v>244</v>
      </c>
      <c r="E403" s="198" t="s">
        <v>558</v>
      </c>
      <c r="F403" s="198"/>
      <c r="G403" s="124" t="s">
        <v>245</v>
      </c>
      <c r="H403" s="125" t="s">
        <v>246</v>
      </c>
      <c r="I403" s="125" t="s">
        <v>247</v>
      </c>
      <c r="J403" s="125" t="s">
        <v>249</v>
      </c>
    </row>
    <row r="404" spans="1:10" ht="24" customHeight="1">
      <c r="A404" s="130" t="s">
        <v>559</v>
      </c>
      <c r="B404" s="131" t="s">
        <v>448</v>
      </c>
      <c r="C404" s="130" t="s">
        <v>256</v>
      </c>
      <c r="D404" s="130" t="s">
        <v>449</v>
      </c>
      <c r="E404" s="206" t="s">
        <v>741</v>
      </c>
      <c r="F404" s="206"/>
      <c r="G404" s="132" t="s">
        <v>2</v>
      </c>
      <c r="H404" s="177">
        <v>1</v>
      </c>
      <c r="I404" s="133">
        <v>3.9</v>
      </c>
      <c r="J404" s="133">
        <v>3.9</v>
      </c>
    </row>
    <row r="405" spans="1:10" ht="24" customHeight="1">
      <c r="A405" s="178" t="s">
        <v>561</v>
      </c>
      <c r="B405" s="179" t="s">
        <v>624</v>
      </c>
      <c r="C405" s="178" t="s">
        <v>268</v>
      </c>
      <c r="D405" s="178" t="s">
        <v>12</v>
      </c>
      <c r="E405" s="205" t="s">
        <v>563</v>
      </c>
      <c r="F405" s="205"/>
      <c r="G405" s="180" t="s">
        <v>6</v>
      </c>
      <c r="H405" s="181">
        <v>9.2600000000000002E-2</v>
      </c>
      <c r="I405" s="182">
        <v>24.14</v>
      </c>
      <c r="J405" s="182">
        <v>2.23</v>
      </c>
    </row>
    <row r="406" spans="1:10" ht="24" customHeight="1">
      <c r="A406" s="178" t="s">
        <v>561</v>
      </c>
      <c r="B406" s="179" t="s">
        <v>564</v>
      </c>
      <c r="C406" s="178" t="s">
        <v>268</v>
      </c>
      <c r="D406" s="178" t="s">
        <v>13</v>
      </c>
      <c r="E406" s="205" t="s">
        <v>563</v>
      </c>
      <c r="F406" s="205"/>
      <c r="G406" s="180" t="s">
        <v>6</v>
      </c>
      <c r="H406" s="181">
        <v>9.2600000000000002E-2</v>
      </c>
      <c r="I406" s="182">
        <v>18.05</v>
      </c>
      <c r="J406" s="182">
        <v>1.67</v>
      </c>
    </row>
    <row r="407" spans="1:10">
      <c r="A407" s="188"/>
      <c r="B407" s="188"/>
      <c r="C407" s="188"/>
      <c r="D407" s="188"/>
      <c r="E407" s="188" t="s">
        <v>575</v>
      </c>
      <c r="F407" s="189">
        <v>3.29</v>
      </c>
      <c r="G407" s="188" t="s">
        <v>576</v>
      </c>
      <c r="H407" s="189">
        <v>0</v>
      </c>
      <c r="I407" s="188" t="s">
        <v>577</v>
      </c>
      <c r="J407" s="189">
        <v>3.29</v>
      </c>
    </row>
    <row r="408" spans="1:10" ht="13.8" thickBot="1">
      <c r="A408" s="188"/>
      <c r="B408" s="188"/>
      <c r="C408" s="188"/>
      <c r="D408" s="188"/>
      <c r="E408" s="188" t="s">
        <v>578</v>
      </c>
      <c r="F408" s="189">
        <v>1.05</v>
      </c>
      <c r="G408" s="188"/>
      <c r="H408" s="203" t="s">
        <v>579</v>
      </c>
      <c r="I408" s="203"/>
      <c r="J408" s="189">
        <v>4.95</v>
      </c>
    </row>
    <row r="409" spans="1:10" ht="0.9" customHeight="1" thickTop="1">
      <c r="A409" s="190"/>
      <c r="B409" s="190"/>
      <c r="C409" s="190"/>
      <c r="D409" s="190"/>
      <c r="E409" s="190"/>
      <c r="F409" s="190"/>
      <c r="G409" s="190"/>
      <c r="H409" s="190"/>
      <c r="I409" s="190"/>
      <c r="J409" s="190"/>
    </row>
    <row r="410" spans="1:10" ht="18" customHeight="1">
      <c r="A410" s="123" t="s">
        <v>452</v>
      </c>
      <c r="B410" s="125" t="s">
        <v>242</v>
      </c>
      <c r="C410" s="123" t="s">
        <v>243</v>
      </c>
      <c r="D410" s="123" t="s">
        <v>244</v>
      </c>
      <c r="E410" s="198" t="s">
        <v>558</v>
      </c>
      <c r="F410" s="198"/>
      <c r="G410" s="124" t="s">
        <v>245</v>
      </c>
      <c r="H410" s="125" t="s">
        <v>246</v>
      </c>
      <c r="I410" s="125" t="s">
        <v>247</v>
      </c>
      <c r="J410" s="125" t="s">
        <v>249</v>
      </c>
    </row>
    <row r="411" spans="1:10" ht="36" customHeight="1">
      <c r="A411" s="130" t="s">
        <v>559</v>
      </c>
      <c r="B411" s="131" t="s">
        <v>453</v>
      </c>
      <c r="C411" s="130" t="s">
        <v>256</v>
      </c>
      <c r="D411" s="130" t="s">
        <v>454</v>
      </c>
      <c r="E411" s="206" t="s">
        <v>741</v>
      </c>
      <c r="F411" s="206"/>
      <c r="G411" s="132" t="s">
        <v>2</v>
      </c>
      <c r="H411" s="177">
        <v>1</v>
      </c>
      <c r="I411" s="133">
        <v>5.5</v>
      </c>
      <c r="J411" s="133">
        <v>5.5</v>
      </c>
    </row>
    <row r="412" spans="1:10" ht="24" customHeight="1">
      <c r="A412" s="178" t="s">
        <v>561</v>
      </c>
      <c r="B412" s="179" t="s">
        <v>624</v>
      </c>
      <c r="C412" s="178" t="s">
        <v>268</v>
      </c>
      <c r="D412" s="178" t="s">
        <v>12</v>
      </c>
      <c r="E412" s="205" t="s">
        <v>563</v>
      </c>
      <c r="F412" s="205"/>
      <c r="G412" s="180" t="s">
        <v>6</v>
      </c>
      <c r="H412" s="181">
        <v>9.2600000000000002E-2</v>
      </c>
      <c r="I412" s="182">
        <v>24.14</v>
      </c>
      <c r="J412" s="182">
        <v>2.23</v>
      </c>
    </row>
    <row r="413" spans="1:10" ht="24" customHeight="1">
      <c r="A413" s="178" t="s">
        <v>561</v>
      </c>
      <c r="B413" s="179" t="s">
        <v>564</v>
      </c>
      <c r="C413" s="178" t="s">
        <v>268</v>
      </c>
      <c r="D413" s="178" t="s">
        <v>13</v>
      </c>
      <c r="E413" s="205" t="s">
        <v>563</v>
      </c>
      <c r="F413" s="205"/>
      <c r="G413" s="180" t="s">
        <v>6</v>
      </c>
      <c r="H413" s="181">
        <v>9.2600000000000002E-2</v>
      </c>
      <c r="I413" s="182">
        <v>18.05</v>
      </c>
      <c r="J413" s="182">
        <v>1.67</v>
      </c>
    </row>
    <row r="414" spans="1:10" ht="24" customHeight="1">
      <c r="A414" s="183" t="s">
        <v>565</v>
      </c>
      <c r="B414" s="184" t="s">
        <v>742</v>
      </c>
      <c r="C414" s="183" t="s">
        <v>268</v>
      </c>
      <c r="D414" s="183" t="s">
        <v>743</v>
      </c>
      <c r="E414" s="204" t="s">
        <v>568</v>
      </c>
      <c r="F414" s="204"/>
      <c r="G414" s="185" t="s">
        <v>2</v>
      </c>
      <c r="H414" s="186">
        <v>1</v>
      </c>
      <c r="I414" s="187">
        <v>1.44</v>
      </c>
      <c r="J414" s="187">
        <v>1.44</v>
      </c>
    </row>
    <row r="415" spans="1:10" ht="24" customHeight="1">
      <c r="A415" s="183" t="s">
        <v>565</v>
      </c>
      <c r="B415" s="184" t="s">
        <v>744</v>
      </c>
      <c r="C415" s="183" t="s">
        <v>268</v>
      </c>
      <c r="D415" s="183" t="s">
        <v>745</v>
      </c>
      <c r="E415" s="204" t="s">
        <v>568</v>
      </c>
      <c r="F415" s="204"/>
      <c r="G415" s="185" t="s">
        <v>588</v>
      </c>
      <c r="H415" s="186">
        <v>7.1999999999999998E-3</v>
      </c>
      <c r="I415" s="187">
        <v>23.6</v>
      </c>
      <c r="J415" s="187">
        <v>0.16</v>
      </c>
    </row>
    <row r="416" spans="1:10">
      <c r="A416" s="188"/>
      <c r="B416" s="188"/>
      <c r="C416" s="188"/>
      <c r="D416" s="188"/>
      <c r="E416" s="188" t="s">
        <v>575</v>
      </c>
      <c r="F416" s="189">
        <v>3.29</v>
      </c>
      <c r="G416" s="188" t="s">
        <v>576</v>
      </c>
      <c r="H416" s="189">
        <v>0</v>
      </c>
      <c r="I416" s="188" t="s">
        <v>577</v>
      </c>
      <c r="J416" s="189">
        <v>3.29</v>
      </c>
    </row>
    <row r="417" spans="1:10" ht="13.8" thickBot="1">
      <c r="A417" s="188"/>
      <c r="B417" s="188"/>
      <c r="C417" s="188"/>
      <c r="D417" s="188"/>
      <c r="E417" s="188" t="s">
        <v>578</v>
      </c>
      <c r="F417" s="189">
        <v>1.48</v>
      </c>
      <c r="G417" s="188"/>
      <c r="H417" s="203" t="s">
        <v>579</v>
      </c>
      <c r="I417" s="203"/>
      <c r="J417" s="189">
        <v>6.98</v>
      </c>
    </row>
    <row r="418" spans="1:10" ht="0.9" customHeight="1" thickTop="1">
      <c r="A418" s="190"/>
      <c r="B418" s="190"/>
      <c r="C418" s="190"/>
      <c r="D418" s="190"/>
      <c r="E418" s="190"/>
      <c r="F418" s="190"/>
      <c r="G418" s="190"/>
      <c r="H418" s="190"/>
      <c r="I418" s="190"/>
      <c r="J418" s="190"/>
    </row>
    <row r="419" spans="1:10" ht="18" customHeight="1">
      <c r="A419" s="123" t="s">
        <v>456</v>
      </c>
      <c r="B419" s="125" t="s">
        <v>242</v>
      </c>
      <c r="C419" s="123" t="s">
        <v>243</v>
      </c>
      <c r="D419" s="123" t="s">
        <v>244</v>
      </c>
      <c r="E419" s="198" t="s">
        <v>558</v>
      </c>
      <c r="F419" s="198"/>
      <c r="G419" s="124" t="s">
        <v>245</v>
      </c>
      <c r="H419" s="125" t="s">
        <v>246</v>
      </c>
      <c r="I419" s="125" t="s">
        <v>247</v>
      </c>
      <c r="J419" s="125" t="s">
        <v>249</v>
      </c>
    </row>
    <row r="420" spans="1:10" ht="36" customHeight="1">
      <c r="A420" s="130" t="s">
        <v>559</v>
      </c>
      <c r="B420" s="131" t="s">
        <v>457</v>
      </c>
      <c r="C420" s="130" t="s">
        <v>268</v>
      </c>
      <c r="D420" s="130" t="s">
        <v>458</v>
      </c>
      <c r="E420" s="206" t="s">
        <v>746</v>
      </c>
      <c r="F420" s="206"/>
      <c r="G420" s="132" t="s">
        <v>2</v>
      </c>
      <c r="H420" s="177">
        <v>1</v>
      </c>
      <c r="I420" s="133">
        <v>78.12</v>
      </c>
      <c r="J420" s="133">
        <v>78.12</v>
      </c>
    </row>
    <row r="421" spans="1:10" ht="36" customHeight="1">
      <c r="A421" s="178" t="s">
        <v>561</v>
      </c>
      <c r="B421" s="179" t="s">
        <v>747</v>
      </c>
      <c r="C421" s="178" t="s">
        <v>268</v>
      </c>
      <c r="D421" s="178" t="s">
        <v>748</v>
      </c>
      <c r="E421" s="205" t="s">
        <v>749</v>
      </c>
      <c r="F421" s="205"/>
      <c r="G421" s="180" t="s">
        <v>750</v>
      </c>
      <c r="H421" s="181">
        <v>1.8E-3</v>
      </c>
      <c r="I421" s="182">
        <v>22.95</v>
      </c>
      <c r="J421" s="182">
        <v>0.04</v>
      </c>
    </row>
    <row r="422" spans="1:10" ht="36" customHeight="1">
      <c r="A422" s="178" t="s">
        <v>561</v>
      </c>
      <c r="B422" s="179" t="s">
        <v>751</v>
      </c>
      <c r="C422" s="178" t="s">
        <v>268</v>
      </c>
      <c r="D422" s="178" t="s">
        <v>752</v>
      </c>
      <c r="E422" s="205" t="s">
        <v>749</v>
      </c>
      <c r="F422" s="205"/>
      <c r="G422" s="180" t="s">
        <v>753</v>
      </c>
      <c r="H422" s="181">
        <v>2.5999999999999999E-3</v>
      </c>
      <c r="I422" s="182">
        <v>22.11</v>
      </c>
      <c r="J422" s="182">
        <v>0.05</v>
      </c>
    </row>
    <row r="423" spans="1:10" ht="24" customHeight="1">
      <c r="A423" s="178" t="s">
        <v>561</v>
      </c>
      <c r="B423" s="179" t="s">
        <v>564</v>
      </c>
      <c r="C423" s="178" t="s">
        <v>268</v>
      </c>
      <c r="D423" s="178" t="s">
        <v>13</v>
      </c>
      <c r="E423" s="205" t="s">
        <v>563</v>
      </c>
      <c r="F423" s="205"/>
      <c r="G423" s="180" t="s">
        <v>6</v>
      </c>
      <c r="H423" s="181">
        <v>7.2999999999999995E-2</v>
      </c>
      <c r="I423" s="182">
        <v>18.05</v>
      </c>
      <c r="J423" s="182">
        <v>1.31</v>
      </c>
    </row>
    <row r="424" spans="1:10" ht="24" customHeight="1">
      <c r="A424" s="178" t="s">
        <v>561</v>
      </c>
      <c r="B424" s="179" t="s">
        <v>623</v>
      </c>
      <c r="C424" s="178" t="s">
        <v>268</v>
      </c>
      <c r="D424" s="178" t="s">
        <v>139</v>
      </c>
      <c r="E424" s="205" t="s">
        <v>563</v>
      </c>
      <c r="F424" s="205"/>
      <c r="G424" s="180" t="s">
        <v>6</v>
      </c>
      <c r="H424" s="181">
        <v>0.06</v>
      </c>
      <c r="I424" s="182">
        <v>24.17</v>
      </c>
      <c r="J424" s="182">
        <v>1.45</v>
      </c>
    </row>
    <row r="425" spans="1:10" ht="36" customHeight="1">
      <c r="A425" s="183" t="s">
        <v>565</v>
      </c>
      <c r="B425" s="184" t="s">
        <v>754</v>
      </c>
      <c r="C425" s="183" t="s">
        <v>268</v>
      </c>
      <c r="D425" s="183" t="s">
        <v>755</v>
      </c>
      <c r="E425" s="204" t="s">
        <v>568</v>
      </c>
      <c r="F425" s="204"/>
      <c r="G425" s="185" t="s">
        <v>756</v>
      </c>
      <c r="H425" s="186">
        <v>4.2</v>
      </c>
      <c r="I425" s="187">
        <v>0.24</v>
      </c>
      <c r="J425" s="187">
        <v>1</v>
      </c>
    </row>
    <row r="426" spans="1:10" ht="36" customHeight="1">
      <c r="A426" s="183" t="s">
        <v>565</v>
      </c>
      <c r="B426" s="184" t="s">
        <v>757</v>
      </c>
      <c r="C426" s="183" t="s">
        <v>268</v>
      </c>
      <c r="D426" s="183" t="s">
        <v>758</v>
      </c>
      <c r="E426" s="204" t="s">
        <v>568</v>
      </c>
      <c r="F426" s="204"/>
      <c r="G426" s="185" t="s">
        <v>3</v>
      </c>
      <c r="H426" s="186">
        <v>1.0289999999999999</v>
      </c>
      <c r="I426" s="187">
        <v>57.04</v>
      </c>
      <c r="J426" s="187">
        <v>58.69</v>
      </c>
    </row>
    <row r="427" spans="1:10" ht="24" customHeight="1">
      <c r="A427" s="183" t="s">
        <v>565</v>
      </c>
      <c r="B427" s="184" t="s">
        <v>759</v>
      </c>
      <c r="C427" s="183" t="s">
        <v>268</v>
      </c>
      <c r="D427" s="183" t="s">
        <v>760</v>
      </c>
      <c r="E427" s="204" t="s">
        <v>568</v>
      </c>
      <c r="F427" s="204"/>
      <c r="G427" s="185" t="s">
        <v>3</v>
      </c>
      <c r="H427" s="186">
        <v>4.2</v>
      </c>
      <c r="I427" s="187">
        <v>3.71</v>
      </c>
      <c r="J427" s="187">
        <v>15.58</v>
      </c>
    </row>
    <row r="428" spans="1:10">
      <c r="A428" s="188"/>
      <c r="B428" s="188"/>
      <c r="C428" s="188"/>
      <c r="D428" s="188"/>
      <c r="E428" s="188" t="s">
        <v>575</v>
      </c>
      <c r="F428" s="189">
        <v>2.41</v>
      </c>
      <c r="G428" s="188" t="s">
        <v>576</v>
      </c>
      <c r="H428" s="189">
        <v>0</v>
      </c>
      <c r="I428" s="188" t="s">
        <v>577</v>
      </c>
      <c r="J428" s="189">
        <v>2.41</v>
      </c>
    </row>
    <row r="429" spans="1:10" ht="13.8" thickBot="1">
      <c r="A429" s="188"/>
      <c r="B429" s="188"/>
      <c r="C429" s="188"/>
      <c r="D429" s="188"/>
      <c r="E429" s="188" t="s">
        <v>578</v>
      </c>
      <c r="F429" s="189">
        <v>21.09</v>
      </c>
      <c r="G429" s="188"/>
      <c r="H429" s="203" t="s">
        <v>579</v>
      </c>
      <c r="I429" s="203"/>
      <c r="J429" s="189">
        <v>99.21</v>
      </c>
    </row>
    <row r="430" spans="1:10" ht="0.9" customHeight="1" thickTop="1">
      <c r="A430" s="190"/>
      <c r="B430" s="190"/>
      <c r="C430" s="190"/>
      <c r="D430" s="190"/>
      <c r="E430" s="190"/>
      <c r="F430" s="190"/>
      <c r="G430" s="190"/>
      <c r="H430" s="190"/>
      <c r="I430" s="190"/>
      <c r="J430" s="190"/>
    </row>
    <row r="431" spans="1:10" ht="18" customHeight="1">
      <c r="A431" s="123" t="s">
        <v>459</v>
      </c>
      <c r="B431" s="125" t="s">
        <v>242</v>
      </c>
      <c r="C431" s="123" t="s">
        <v>243</v>
      </c>
      <c r="D431" s="123" t="s">
        <v>244</v>
      </c>
      <c r="E431" s="198" t="s">
        <v>558</v>
      </c>
      <c r="F431" s="198"/>
      <c r="G431" s="124" t="s">
        <v>245</v>
      </c>
      <c r="H431" s="125" t="s">
        <v>246</v>
      </c>
      <c r="I431" s="125" t="s">
        <v>247</v>
      </c>
      <c r="J431" s="125" t="s">
        <v>249</v>
      </c>
    </row>
    <row r="432" spans="1:10" ht="48" customHeight="1">
      <c r="A432" s="130" t="s">
        <v>559</v>
      </c>
      <c r="B432" s="131" t="s">
        <v>460</v>
      </c>
      <c r="C432" s="130" t="s">
        <v>268</v>
      </c>
      <c r="D432" s="130" t="s">
        <v>461</v>
      </c>
      <c r="E432" s="206" t="s">
        <v>746</v>
      </c>
      <c r="F432" s="206"/>
      <c r="G432" s="132" t="s">
        <v>4</v>
      </c>
      <c r="H432" s="177">
        <v>1</v>
      </c>
      <c r="I432" s="133">
        <v>47.92</v>
      </c>
      <c r="J432" s="133">
        <v>47.92</v>
      </c>
    </row>
    <row r="433" spans="1:10" ht="36" customHeight="1">
      <c r="A433" s="178" t="s">
        <v>561</v>
      </c>
      <c r="B433" s="179" t="s">
        <v>747</v>
      </c>
      <c r="C433" s="178" t="s">
        <v>268</v>
      </c>
      <c r="D433" s="178" t="s">
        <v>748</v>
      </c>
      <c r="E433" s="205" t="s">
        <v>749</v>
      </c>
      <c r="F433" s="205"/>
      <c r="G433" s="180" t="s">
        <v>750</v>
      </c>
      <c r="H433" s="181">
        <v>5.3E-3</v>
      </c>
      <c r="I433" s="182">
        <v>22.95</v>
      </c>
      <c r="J433" s="182">
        <v>0.12</v>
      </c>
    </row>
    <row r="434" spans="1:10" ht="36" customHeight="1">
      <c r="A434" s="178" t="s">
        <v>561</v>
      </c>
      <c r="B434" s="179" t="s">
        <v>751</v>
      </c>
      <c r="C434" s="178" t="s">
        <v>268</v>
      </c>
      <c r="D434" s="178" t="s">
        <v>752</v>
      </c>
      <c r="E434" s="205" t="s">
        <v>749</v>
      </c>
      <c r="F434" s="205"/>
      <c r="G434" s="180" t="s">
        <v>753</v>
      </c>
      <c r="H434" s="181">
        <v>7.3000000000000001E-3</v>
      </c>
      <c r="I434" s="182">
        <v>22.11</v>
      </c>
      <c r="J434" s="182">
        <v>0.16</v>
      </c>
    </row>
    <row r="435" spans="1:10" ht="24" customHeight="1">
      <c r="A435" s="178" t="s">
        <v>561</v>
      </c>
      <c r="B435" s="179" t="s">
        <v>564</v>
      </c>
      <c r="C435" s="178" t="s">
        <v>268</v>
      </c>
      <c r="D435" s="178" t="s">
        <v>13</v>
      </c>
      <c r="E435" s="205" t="s">
        <v>563</v>
      </c>
      <c r="F435" s="205"/>
      <c r="G435" s="180" t="s">
        <v>6</v>
      </c>
      <c r="H435" s="181">
        <v>0.16600000000000001</v>
      </c>
      <c r="I435" s="182">
        <v>18.05</v>
      </c>
      <c r="J435" s="182">
        <v>2.99</v>
      </c>
    </row>
    <row r="436" spans="1:10" ht="24" customHeight="1">
      <c r="A436" s="178" t="s">
        <v>561</v>
      </c>
      <c r="B436" s="179" t="s">
        <v>623</v>
      </c>
      <c r="C436" s="178" t="s">
        <v>268</v>
      </c>
      <c r="D436" s="178" t="s">
        <v>139</v>
      </c>
      <c r="E436" s="205" t="s">
        <v>563</v>
      </c>
      <c r="F436" s="205"/>
      <c r="G436" s="180" t="s">
        <v>6</v>
      </c>
      <c r="H436" s="181">
        <v>0.128</v>
      </c>
      <c r="I436" s="182">
        <v>24.17</v>
      </c>
      <c r="J436" s="182">
        <v>3.09</v>
      </c>
    </row>
    <row r="437" spans="1:10" ht="36" customHeight="1">
      <c r="A437" s="183" t="s">
        <v>565</v>
      </c>
      <c r="B437" s="184" t="s">
        <v>754</v>
      </c>
      <c r="C437" s="183" t="s">
        <v>268</v>
      </c>
      <c r="D437" s="183" t="s">
        <v>755</v>
      </c>
      <c r="E437" s="204" t="s">
        <v>568</v>
      </c>
      <c r="F437" s="204"/>
      <c r="G437" s="185" t="s">
        <v>756</v>
      </c>
      <c r="H437" s="186">
        <v>1.26</v>
      </c>
      <c r="I437" s="187">
        <v>0.24</v>
      </c>
      <c r="J437" s="187">
        <v>0.3</v>
      </c>
    </row>
    <row r="438" spans="1:10" ht="24" customHeight="1">
      <c r="A438" s="183" t="s">
        <v>565</v>
      </c>
      <c r="B438" s="184" t="s">
        <v>759</v>
      </c>
      <c r="C438" s="183" t="s">
        <v>268</v>
      </c>
      <c r="D438" s="183" t="s">
        <v>760</v>
      </c>
      <c r="E438" s="204" t="s">
        <v>568</v>
      </c>
      <c r="F438" s="204"/>
      <c r="G438" s="185" t="s">
        <v>3</v>
      </c>
      <c r="H438" s="186">
        <v>1.26</v>
      </c>
      <c r="I438" s="187">
        <v>3.71</v>
      </c>
      <c r="J438" s="187">
        <v>4.67</v>
      </c>
    </row>
    <row r="439" spans="1:10" ht="24" customHeight="1">
      <c r="A439" s="183" t="s">
        <v>565</v>
      </c>
      <c r="B439" s="184" t="s">
        <v>761</v>
      </c>
      <c r="C439" s="183" t="s">
        <v>268</v>
      </c>
      <c r="D439" s="183" t="s">
        <v>762</v>
      </c>
      <c r="E439" s="204" t="s">
        <v>568</v>
      </c>
      <c r="F439" s="204"/>
      <c r="G439" s="185" t="s">
        <v>4</v>
      </c>
      <c r="H439" s="186">
        <v>1.357</v>
      </c>
      <c r="I439" s="187">
        <v>26.97</v>
      </c>
      <c r="J439" s="187">
        <v>36.590000000000003</v>
      </c>
    </row>
    <row r="440" spans="1:10">
      <c r="A440" s="188"/>
      <c r="B440" s="188"/>
      <c r="C440" s="188"/>
      <c r="D440" s="188"/>
      <c r="E440" s="188" t="s">
        <v>575</v>
      </c>
      <c r="F440" s="189">
        <v>5.38</v>
      </c>
      <c r="G440" s="188" t="s">
        <v>576</v>
      </c>
      <c r="H440" s="189">
        <v>0</v>
      </c>
      <c r="I440" s="188" t="s">
        <v>577</v>
      </c>
      <c r="J440" s="189">
        <v>5.38</v>
      </c>
    </row>
    <row r="441" spans="1:10" ht="13.8" thickBot="1">
      <c r="A441" s="188"/>
      <c r="B441" s="188"/>
      <c r="C441" s="188"/>
      <c r="D441" s="188"/>
      <c r="E441" s="188" t="s">
        <v>578</v>
      </c>
      <c r="F441" s="189">
        <v>12.93</v>
      </c>
      <c r="G441" s="188"/>
      <c r="H441" s="203" t="s">
        <v>579</v>
      </c>
      <c r="I441" s="203"/>
      <c r="J441" s="189">
        <v>60.85</v>
      </c>
    </row>
    <row r="442" spans="1:10" ht="0.9" customHeight="1" thickTop="1">
      <c r="A442" s="190"/>
      <c r="B442" s="190"/>
      <c r="C442" s="190"/>
      <c r="D442" s="190"/>
      <c r="E442" s="190"/>
      <c r="F442" s="190"/>
      <c r="G442" s="190"/>
      <c r="H442" s="190"/>
      <c r="I442" s="190"/>
      <c r="J442" s="190"/>
    </row>
    <row r="443" spans="1:10" ht="18" customHeight="1">
      <c r="A443" s="123" t="s">
        <v>462</v>
      </c>
      <c r="B443" s="125" t="s">
        <v>242</v>
      </c>
      <c r="C443" s="123" t="s">
        <v>243</v>
      </c>
      <c r="D443" s="123" t="s">
        <v>244</v>
      </c>
      <c r="E443" s="198" t="s">
        <v>558</v>
      </c>
      <c r="F443" s="198"/>
      <c r="G443" s="124" t="s">
        <v>245</v>
      </c>
      <c r="H443" s="125" t="s">
        <v>246</v>
      </c>
      <c r="I443" s="125" t="s">
        <v>247</v>
      </c>
      <c r="J443" s="125" t="s">
        <v>249</v>
      </c>
    </row>
    <row r="444" spans="1:10" ht="36" customHeight="1">
      <c r="A444" s="130" t="s">
        <v>559</v>
      </c>
      <c r="B444" s="131" t="s">
        <v>463</v>
      </c>
      <c r="C444" s="130" t="s">
        <v>256</v>
      </c>
      <c r="D444" s="130" t="s">
        <v>464</v>
      </c>
      <c r="E444" s="206" t="s">
        <v>746</v>
      </c>
      <c r="F444" s="206"/>
      <c r="G444" s="132" t="s">
        <v>4</v>
      </c>
      <c r="H444" s="177">
        <v>1</v>
      </c>
      <c r="I444" s="133">
        <v>11.33</v>
      </c>
      <c r="J444" s="133">
        <v>11.33</v>
      </c>
    </row>
    <row r="445" spans="1:10" ht="24" customHeight="1">
      <c r="A445" s="178" t="s">
        <v>561</v>
      </c>
      <c r="B445" s="179" t="s">
        <v>564</v>
      </c>
      <c r="C445" s="178" t="s">
        <v>268</v>
      </c>
      <c r="D445" s="178" t="s">
        <v>13</v>
      </c>
      <c r="E445" s="205" t="s">
        <v>563</v>
      </c>
      <c r="F445" s="205"/>
      <c r="G445" s="180" t="s">
        <v>6</v>
      </c>
      <c r="H445" s="181">
        <v>0.16600000000000001</v>
      </c>
      <c r="I445" s="182">
        <v>18.05</v>
      </c>
      <c r="J445" s="182">
        <v>2.99</v>
      </c>
    </row>
    <row r="446" spans="1:10" ht="24" customHeight="1">
      <c r="A446" s="178" t="s">
        <v>561</v>
      </c>
      <c r="B446" s="179" t="s">
        <v>623</v>
      </c>
      <c r="C446" s="178" t="s">
        <v>268</v>
      </c>
      <c r="D446" s="178" t="s">
        <v>139</v>
      </c>
      <c r="E446" s="205" t="s">
        <v>563</v>
      </c>
      <c r="F446" s="205"/>
      <c r="G446" s="180" t="s">
        <v>6</v>
      </c>
      <c r="H446" s="181">
        <v>0.128</v>
      </c>
      <c r="I446" s="182">
        <v>24.17</v>
      </c>
      <c r="J446" s="182">
        <v>3.09</v>
      </c>
    </row>
    <row r="447" spans="1:10" ht="36" customHeight="1">
      <c r="A447" s="178" t="s">
        <v>561</v>
      </c>
      <c r="B447" s="179" t="s">
        <v>747</v>
      </c>
      <c r="C447" s="178" t="s">
        <v>268</v>
      </c>
      <c r="D447" s="178" t="s">
        <v>748</v>
      </c>
      <c r="E447" s="205" t="s">
        <v>749</v>
      </c>
      <c r="F447" s="205"/>
      <c r="G447" s="180" t="s">
        <v>750</v>
      </c>
      <c r="H447" s="181">
        <v>5.3E-3</v>
      </c>
      <c r="I447" s="182">
        <v>22.95</v>
      </c>
      <c r="J447" s="182">
        <v>0.12</v>
      </c>
    </row>
    <row r="448" spans="1:10" ht="36" customHeight="1">
      <c r="A448" s="178" t="s">
        <v>561</v>
      </c>
      <c r="B448" s="179" t="s">
        <v>751</v>
      </c>
      <c r="C448" s="178" t="s">
        <v>268</v>
      </c>
      <c r="D448" s="178" t="s">
        <v>752</v>
      </c>
      <c r="E448" s="205" t="s">
        <v>749</v>
      </c>
      <c r="F448" s="205"/>
      <c r="G448" s="180" t="s">
        <v>753</v>
      </c>
      <c r="H448" s="181">
        <v>7.3000000000000001E-3</v>
      </c>
      <c r="I448" s="182">
        <v>22.11</v>
      </c>
      <c r="J448" s="182">
        <v>0.16</v>
      </c>
    </row>
    <row r="449" spans="1:10" ht="36" customHeight="1">
      <c r="A449" s="183" t="s">
        <v>565</v>
      </c>
      <c r="B449" s="184" t="s">
        <v>754</v>
      </c>
      <c r="C449" s="183" t="s">
        <v>268</v>
      </c>
      <c r="D449" s="183" t="s">
        <v>755</v>
      </c>
      <c r="E449" s="204" t="s">
        <v>568</v>
      </c>
      <c r="F449" s="204"/>
      <c r="G449" s="185" t="s">
        <v>756</v>
      </c>
      <c r="H449" s="186">
        <v>1.26</v>
      </c>
      <c r="I449" s="187">
        <v>0.24</v>
      </c>
      <c r="J449" s="187">
        <v>0.3</v>
      </c>
    </row>
    <row r="450" spans="1:10" ht="24" customHeight="1">
      <c r="A450" s="183" t="s">
        <v>565</v>
      </c>
      <c r="B450" s="184" t="s">
        <v>759</v>
      </c>
      <c r="C450" s="183" t="s">
        <v>268</v>
      </c>
      <c r="D450" s="183" t="s">
        <v>760</v>
      </c>
      <c r="E450" s="204" t="s">
        <v>568</v>
      </c>
      <c r="F450" s="204"/>
      <c r="G450" s="185" t="s">
        <v>3</v>
      </c>
      <c r="H450" s="186">
        <v>1.26</v>
      </c>
      <c r="I450" s="187">
        <v>3.71</v>
      </c>
      <c r="J450" s="187">
        <v>4.67</v>
      </c>
    </row>
    <row r="451" spans="1:10">
      <c r="A451" s="188"/>
      <c r="B451" s="188"/>
      <c r="C451" s="188"/>
      <c r="D451" s="188"/>
      <c r="E451" s="188" t="s">
        <v>575</v>
      </c>
      <c r="F451" s="189">
        <v>5.38</v>
      </c>
      <c r="G451" s="188" t="s">
        <v>576</v>
      </c>
      <c r="H451" s="189">
        <v>0</v>
      </c>
      <c r="I451" s="188" t="s">
        <v>577</v>
      </c>
      <c r="J451" s="189">
        <v>5.38</v>
      </c>
    </row>
    <row r="452" spans="1:10" ht="13.8" thickBot="1">
      <c r="A452" s="188"/>
      <c r="B452" s="188"/>
      <c r="C452" s="188"/>
      <c r="D452" s="188"/>
      <c r="E452" s="188" t="s">
        <v>578</v>
      </c>
      <c r="F452" s="189">
        <v>3.05</v>
      </c>
      <c r="G452" s="188"/>
      <c r="H452" s="203" t="s">
        <v>579</v>
      </c>
      <c r="I452" s="203"/>
      <c r="J452" s="189">
        <v>14.38</v>
      </c>
    </row>
    <row r="453" spans="1:10" ht="0.9" customHeight="1" thickTop="1">
      <c r="A453" s="190"/>
      <c r="B453" s="190"/>
      <c r="C453" s="190"/>
      <c r="D453" s="190"/>
      <c r="E453" s="190"/>
      <c r="F453" s="190"/>
      <c r="G453" s="190"/>
      <c r="H453" s="190"/>
      <c r="I453" s="190"/>
      <c r="J453" s="190"/>
    </row>
    <row r="454" spans="1:10" ht="18" customHeight="1">
      <c r="A454" s="123" t="s">
        <v>465</v>
      </c>
      <c r="B454" s="125" t="s">
        <v>242</v>
      </c>
      <c r="C454" s="123" t="s">
        <v>243</v>
      </c>
      <c r="D454" s="123" t="s">
        <v>244</v>
      </c>
      <c r="E454" s="198" t="s">
        <v>558</v>
      </c>
      <c r="F454" s="198"/>
      <c r="G454" s="124" t="s">
        <v>245</v>
      </c>
      <c r="H454" s="125" t="s">
        <v>246</v>
      </c>
      <c r="I454" s="125" t="s">
        <v>247</v>
      </c>
      <c r="J454" s="125" t="s">
        <v>249</v>
      </c>
    </row>
    <row r="455" spans="1:10" ht="24" customHeight="1">
      <c r="A455" s="130" t="s">
        <v>559</v>
      </c>
      <c r="B455" s="131" t="s">
        <v>466</v>
      </c>
      <c r="C455" s="130" t="s">
        <v>256</v>
      </c>
      <c r="D455" s="130" t="s">
        <v>467</v>
      </c>
      <c r="E455" s="206">
        <v>72</v>
      </c>
      <c r="F455" s="206"/>
      <c r="G455" s="132" t="s">
        <v>4</v>
      </c>
      <c r="H455" s="177">
        <v>1</v>
      </c>
      <c r="I455" s="133">
        <v>3.61</v>
      </c>
      <c r="J455" s="133">
        <v>3.61</v>
      </c>
    </row>
    <row r="456" spans="1:10" ht="24" customHeight="1">
      <c r="A456" s="178" t="s">
        <v>561</v>
      </c>
      <c r="B456" s="179" t="s">
        <v>564</v>
      </c>
      <c r="C456" s="178" t="s">
        <v>268</v>
      </c>
      <c r="D456" s="178" t="s">
        <v>13</v>
      </c>
      <c r="E456" s="205" t="s">
        <v>563</v>
      </c>
      <c r="F456" s="205"/>
      <c r="G456" s="180" t="s">
        <v>6</v>
      </c>
      <c r="H456" s="181">
        <v>0.2</v>
      </c>
      <c r="I456" s="182">
        <v>18.05</v>
      </c>
      <c r="J456" s="182">
        <v>3.61</v>
      </c>
    </row>
    <row r="457" spans="1:10">
      <c r="A457" s="188"/>
      <c r="B457" s="188"/>
      <c r="C457" s="188"/>
      <c r="D457" s="188"/>
      <c r="E457" s="188" t="s">
        <v>575</v>
      </c>
      <c r="F457" s="189">
        <v>2.96</v>
      </c>
      <c r="G457" s="188" t="s">
        <v>576</v>
      </c>
      <c r="H457" s="189">
        <v>0</v>
      </c>
      <c r="I457" s="188" t="s">
        <v>577</v>
      </c>
      <c r="J457" s="189">
        <v>2.96</v>
      </c>
    </row>
    <row r="458" spans="1:10" ht="13.8" thickBot="1">
      <c r="A458" s="188"/>
      <c r="B458" s="188"/>
      <c r="C458" s="188"/>
      <c r="D458" s="188"/>
      <c r="E458" s="188" t="s">
        <v>578</v>
      </c>
      <c r="F458" s="189">
        <v>0.97</v>
      </c>
      <c r="G458" s="188"/>
      <c r="H458" s="203" t="s">
        <v>579</v>
      </c>
      <c r="I458" s="203"/>
      <c r="J458" s="189">
        <v>4.58</v>
      </c>
    </row>
    <row r="459" spans="1:10" ht="0.9" customHeight="1" thickTop="1">
      <c r="A459" s="190"/>
      <c r="B459" s="190"/>
      <c r="C459" s="190"/>
      <c r="D459" s="190"/>
      <c r="E459" s="190"/>
      <c r="F459" s="190"/>
      <c r="G459" s="190"/>
      <c r="H459" s="190"/>
      <c r="I459" s="190"/>
      <c r="J459" s="190"/>
    </row>
    <row r="460" spans="1:10" ht="18" customHeight="1">
      <c r="A460" s="123" t="s">
        <v>468</v>
      </c>
      <c r="B460" s="125" t="s">
        <v>242</v>
      </c>
      <c r="C460" s="123" t="s">
        <v>243</v>
      </c>
      <c r="D460" s="123" t="s">
        <v>244</v>
      </c>
      <c r="E460" s="198" t="s">
        <v>558</v>
      </c>
      <c r="F460" s="198"/>
      <c r="G460" s="124" t="s">
        <v>245</v>
      </c>
      <c r="H460" s="125" t="s">
        <v>246</v>
      </c>
      <c r="I460" s="125" t="s">
        <v>247</v>
      </c>
      <c r="J460" s="125" t="s">
        <v>249</v>
      </c>
    </row>
    <row r="461" spans="1:10" ht="24" customHeight="1">
      <c r="A461" s="130" t="s">
        <v>559</v>
      </c>
      <c r="B461" s="131" t="s">
        <v>469</v>
      </c>
      <c r="C461" s="130" t="s">
        <v>256</v>
      </c>
      <c r="D461" s="130" t="s">
        <v>470</v>
      </c>
      <c r="E461" s="206">
        <v>19</v>
      </c>
      <c r="F461" s="206"/>
      <c r="G461" s="132" t="s">
        <v>4</v>
      </c>
      <c r="H461" s="177">
        <v>1</v>
      </c>
      <c r="I461" s="133">
        <v>23.34</v>
      </c>
      <c r="J461" s="133">
        <v>23.34</v>
      </c>
    </row>
    <row r="462" spans="1:10" ht="24" customHeight="1">
      <c r="A462" s="178" t="s">
        <v>561</v>
      </c>
      <c r="B462" s="179" t="s">
        <v>712</v>
      </c>
      <c r="C462" s="178" t="s">
        <v>268</v>
      </c>
      <c r="D462" s="178" t="s">
        <v>127</v>
      </c>
      <c r="E462" s="205" t="s">
        <v>563</v>
      </c>
      <c r="F462" s="205"/>
      <c r="G462" s="180" t="s">
        <v>6</v>
      </c>
      <c r="H462" s="181">
        <v>0.5</v>
      </c>
      <c r="I462" s="182">
        <v>24.27</v>
      </c>
      <c r="J462" s="182">
        <v>12.13</v>
      </c>
    </row>
    <row r="463" spans="1:10" ht="24" customHeight="1">
      <c r="A463" s="178" t="s">
        <v>561</v>
      </c>
      <c r="B463" s="179" t="s">
        <v>564</v>
      </c>
      <c r="C463" s="178" t="s">
        <v>268</v>
      </c>
      <c r="D463" s="178" t="s">
        <v>13</v>
      </c>
      <c r="E463" s="205" t="s">
        <v>563</v>
      </c>
      <c r="F463" s="205"/>
      <c r="G463" s="180" t="s">
        <v>6</v>
      </c>
      <c r="H463" s="181">
        <v>0.4</v>
      </c>
      <c r="I463" s="182">
        <v>18.05</v>
      </c>
      <c r="J463" s="182">
        <v>7.22</v>
      </c>
    </row>
    <row r="464" spans="1:10" ht="36" customHeight="1">
      <c r="A464" s="183" t="s">
        <v>565</v>
      </c>
      <c r="B464" s="184" t="s">
        <v>763</v>
      </c>
      <c r="C464" s="183" t="s">
        <v>256</v>
      </c>
      <c r="D464" s="183" t="s">
        <v>764</v>
      </c>
      <c r="E464" s="204" t="s">
        <v>568</v>
      </c>
      <c r="F464" s="204"/>
      <c r="G464" s="185" t="s">
        <v>765</v>
      </c>
      <c r="H464" s="186">
        <v>0.15</v>
      </c>
      <c r="I464" s="187">
        <v>26.66</v>
      </c>
      <c r="J464" s="187">
        <v>3.99</v>
      </c>
    </row>
    <row r="465" spans="1:10">
      <c r="A465" s="188"/>
      <c r="B465" s="188"/>
      <c r="C465" s="188"/>
      <c r="D465" s="188"/>
      <c r="E465" s="188" t="s">
        <v>575</v>
      </c>
      <c r="F465" s="189">
        <v>15.8</v>
      </c>
      <c r="G465" s="188" t="s">
        <v>576</v>
      </c>
      <c r="H465" s="189">
        <v>0</v>
      </c>
      <c r="I465" s="188" t="s">
        <v>577</v>
      </c>
      <c r="J465" s="189">
        <v>15.8</v>
      </c>
    </row>
    <row r="466" spans="1:10" ht="13.8" thickBot="1">
      <c r="A466" s="188"/>
      <c r="B466" s="188"/>
      <c r="C466" s="188"/>
      <c r="D466" s="188"/>
      <c r="E466" s="188" t="s">
        <v>578</v>
      </c>
      <c r="F466" s="189">
        <v>6.3</v>
      </c>
      <c r="G466" s="188"/>
      <c r="H466" s="203" t="s">
        <v>579</v>
      </c>
      <c r="I466" s="203"/>
      <c r="J466" s="189">
        <v>29.64</v>
      </c>
    </row>
    <row r="467" spans="1:10" ht="0.9" customHeight="1" thickTop="1">
      <c r="A467" s="190"/>
      <c r="B467" s="190"/>
      <c r="C467" s="190"/>
      <c r="D467" s="190"/>
      <c r="E467" s="190"/>
      <c r="F467" s="190"/>
      <c r="G467" s="190"/>
      <c r="H467" s="190"/>
      <c r="I467" s="190"/>
      <c r="J467" s="190"/>
    </row>
    <row r="468" spans="1:10" ht="18" customHeight="1">
      <c r="A468" s="123" t="s">
        <v>471</v>
      </c>
      <c r="B468" s="125" t="s">
        <v>242</v>
      </c>
      <c r="C468" s="123" t="s">
        <v>243</v>
      </c>
      <c r="D468" s="123" t="s">
        <v>244</v>
      </c>
      <c r="E468" s="198" t="s">
        <v>558</v>
      </c>
      <c r="F468" s="198"/>
      <c r="G468" s="124" t="s">
        <v>245</v>
      </c>
      <c r="H468" s="125" t="s">
        <v>246</v>
      </c>
      <c r="I468" s="125" t="s">
        <v>247</v>
      </c>
      <c r="J468" s="125" t="s">
        <v>249</v>
      </c>
    </row>
    <row r="469" spans="1:10" ht="24" customHeight="1">
      <c r="A469" s="130" t="s">
        <v>559</v>
      </c>
      <c r="B469" s="131" t="s">
        <v>472</v>
      </c>
      <c r="C469" s="130" t="s">
        <v>256</v>
      </c>
      <c r="D469" s="130" t="s">
        <v>473</v>
      </c>
      <c r="E469" s="206" t="s">
        <v>746</v>
      </c>
      <c r="F469" s="206"/>
      <c r="G469" s="132" t="s">
        <v>2</v>
      </c>
      <c r="H469" s="177">
        <v>1</v>
      </c>
      <c r="I469" s="133">
        <v>10.1</v>
      </c>
      <c r="J469" s="133">
        <v>10.1</v>
      </c>
    </row>
    <row r="470" spans="1:10" ht="24" customHeight="1">
      <c r="A470" s="178" t="s">
        <v>561</v>
      </c>
      <c r="B470" s="179" t="s">
        <v>564</v>
      </c>
      <c r="C470" s="178" t="s">
        <v>268</v>
      </c>
      <c r="D470" s="178" t="s">
        <v>13</v>
      </c>
      <c r="E470" s="205" t="s">
        <v>563</v>
      </c>
      <c r="F470" s="205"/>
      <c r="G470" s="180" t="s">
        <v>6</v>
      </c>
      <c r="H470" s="181">
        <v>0.12</v>
      </c>
      <c r="I470" s="182">
        <v>18.05</v>
      </c>
      <c r="J470" s="182">
        <v>2.16</v>
      </c>
    </row>
    <row r="471" spans="1:10" ht="24" customHeight="1">
      <c r="A471" s="178" t="s">
        <v>561</v>
      </c>
      <c r="B471" s="179" t="s">
        <v>623</v>
      </c>
      <c r="C471" s="178" t="s">
        <v>268</v>
      </c>
      <c r="D471" s="178" t="s">
        <v>139</v>
      </c>
      <c r="E471" s="205" t="s">
        <v>563</v>
      </c>
      <c r="F471" s="205"/>
      <c r="G471" s="180" t="s">
        <v>6</v>
      </c>
      <c r="H471" s="181">
        <v>0.06</v>
      </c>
      <c r="I471" s="182">
        <v>24.17</v>
      </c>
      <c r="J471" s="182">
        <v>1.45</v>
      </c>
    </row>
    <row r="472" spans="1:10" ht="24" customHeight="1">
      <c r="A472" s="183" t="s">
        <v>565</v>
      </c>
      <c r="B472" s="184" t="s">
        <v>664</v>
      </c>
      <c r="C472" s="183" t="s">
        <v>268</v>
      </c>
      <c r="D472" s="183" t="s">
        <v>665</v>
      </c>
      <c r="E472" s="204" t="s">
        <v>568</v>
      </c>
      <c r="F472" s="204"/>
      <c r="G472" s="185" t="s">
        <v>666</v>
      </c>
      <c r="H472" s="186">
        <v>0.19800000000000001</v>
      </c>
      <c r="I472" s="187">
        <v>32.18</v>
      </c>
      <c r="J472" s="187">
        <v>6.37</v>
      </c>
    </row>
    <row r="473" spans="1:10" ht="24" customHeight="1">
      <c r="A473" s="183" t="s">
        <v>565</v>
      </c>
      <c r="B473" s="184" t="s">
        <v>766</v>
      </c>
      <c r="C473" s="183" t="s">
        <v>268</v>
      </c>
      <c r="D473" s="183" t="s">
        <v>767</v>
      </c>
      <c r="E473" s="204" t="s">
        <v>568</v>
      </c>
      <c r="F473" s="204"/>
      <c r="G473" s="185" t="s">
        <v>588</v>
      </c>
      <c r="H473" s="186">
        <v>1.1999999999999999E-3</v>
      </c>
      <c r="I473" s="187">
        <v>104.61</v>
      </c>
      <c r="J473" s="187">
        <v>0.12</v>
      </c>
    </row>
    <row r="474" spans="1:10">
      <c r="A474" s="188"/>
      <c r="B474" s="188"/>
      <c r="C474" s="188"/>
      <c r="D474" s="188"/>
      <c r="E474" s="188" t="s">
        <v>575</v>
      </c>
      <c r="F474" s="189">
        <v>3.02</v>
      </c>
      <c r="G474" s="188" t="s">
        <v>576</v>
      </c>
      <c r="H474" s="189">
        <v>0</v>
      </c>
      <c r="I474" s="188" t="s">
        <v>577</v>
      </c>
      <c r="J474" s="189">
        <v>3.02</v>
      </c>
    </row>
    <row r="475" spans="1:10" ht="13.8" thickBot="1">
      <c r="A475" s="188"/>
      <c r="B475" s="188"/>
      <c r="C475" s="188"/>
      <c r="D475" s="188"/>
      <c r="E475" s="188" t="s">
        <v>578</v>
      </c>
      <c r="F475" s="189">
        <v>2.72</v>
      </c>
      <c r="G475" s="188"/>
      <c r="H475" s="203" t="s">
        <v>579</v>
      </c>
      <c r="I475" s="203"/>
      <c r="J475" s="189">
        <v>12.82</v>
      </c>
    </row>
    <row r="476" spans="1:10" ht="0.9" customHeight="1" thickTop="1">
      <c r="A476" s="190"/>
      <c r="B476" s="190"/>
      <c r="C476" s="190"/>
      <c r="D476" s="190"/>
      <c r="E476" s="190"/>
      <c r="F476" s="190"/>
      <c r="G476" s="190"/>
      <c r="H476" s="190"/>
      <c r="I476" s="190"/>
      <c r="J476" s="190"/>
    </row>
    <row r="477" spans="1:10" ht="18" customHeight="1">
      <c r="A477" s="123" t="s">
        <v>474</v>
      </c>
      <c r="B477" s="125" t="s">
        <v>242</v>
      </c>
      <c r="C477" s="123" t="s">
        <v>243</v>
      </c>
      <c r="D477" s="123" t="s">
        <v>244</v>
      </c>
      <c r="E477" s="198" t="s">
        <v>558</v>
      </c>
      <c r="F477" s="198"/>
      <c r="G477" s="124" t="s">
        <v>245</v>
      </c>
      <c r="H477" s="125" t="s">
        <v>246</v>
      </c>
      <c r="I477" s="125" t="s">
        <v>247</v>
      </c>
      <c r="J477" s="125" t="s">
        <v>249</v>
      </c>
    </row>
    <row r="478" spans="1:10" ht="24" customHeight="1">
      <c r="A478" s="130" t="s">
        <v>559</v>
      </c>
      <c r="B478" s="131" t="s">
        <v>475</v>
      </c>
      <c r="C478" s="130" t="s">
        <v>268</v>
      </c>
      <c r="D478" s="130" t="s">
        <v>476</v>
      </c>
      <c r="E478" s="206" t="s">
        <v>746</v>
      </c>
      <c r="F478" s="206"/>
      <c r="G478" s="132" t="s">
        <v>2</v>
      </c>
      <c r="H478" s="177">
        <v>1</v>
      </c>
      <c r="I478" s="133">
        <v>57.95</v>
      </c>
      <c r="J478" s="133">
        <v>57.95</v>
      </c>
    </row>
    <row r="479" spans="1:10" ht="36" customHeight="1">
      <c r="A479" s="178" t="s">
        <v>561</v>
      </c>
      <c r="B479" s="179" t="s">
        <v>747</v>
      </c>
      <c r="C479" s="178" t="s">
        <v>268</v>
      </c>
      <c r="D479" s="178" t="s">
        <v>748</v>
      </c>
      <c r="E479" s="205" t="s">
        <v>749</v>
      </c>
      <c r="F479" s="205"/>
      <c r="G479" s="180" t="s">
        <v>750</v>
      </c>
      <c r="H479" s="181">
        <v>1.32E-2</v>
      </c>
      <c r="I479" s="182">
        <v>22.95</v>
      </c>
      <c r="J479" s="182">
        <v>0.3</v>
      </c>
    </row>
    <row r="480" spans="1:10" ht="36" customHeight="1">
      <c r="A480" s="178" t="s">
        <v>561</v>
      </c>
      <c r="B480" s="179" t="s">
        <v>751</v>
      </c>
      <c r="C480" s="178" t="s">
        <v>268</v>
      </c>
      <c r="D480" s="178" t="s">
        <v>752</v>
      </c>
      <c r="E480" s="205" t="s">
        <v>749</v>
      </c>
      <c r="F480" s="205"/>
      <c r="G480" s="180" t="s">
        <v>753</v>
      </c>
      <c r="H480" s="181">
        <v>1.83E-2</v>
      </c>
      <c r="I480" s="182">
        <v>22.11</v>
      </c>
      <c r="J480" s="182">
        <v>0.4</v>
      </c>
    </row>
    <row r="481" spans="1:10" ht="24" customHeight="1">
      <c r="A481" s="178" t="s">
        <v>561</v>
      </c>
      <c r="B481" s="179" t="s">
        <v>564</v>
      </c>
      <c r="C481" s="178" t="s">
        <v>268</v>
      </c>
      <c r="D481" s="178" t="s">
        <v>13</v>
      </c>
      <c r="E481" s="205" t="s">
        <v>563</v>
      </c>
      <c r="F481" s="205"/>
      <c r="G481" s="180" t="s">
        <v>6</v>
      </c>
      <c r="H481" s="181">
        <v>0.20699999999999999</v>
      </c>
      <c r="I481" s="182">
        <v>18.05</v>
      </c>
      <c r="J481" s="182">
        <v>3.73</v>
      </c>
    </row>
    <row r="482" spans="1:10" ht="24" customHeight="1">
      <c r="A482" s="178" t="s">
        <v>561</v>
      </c>
      <c r="B482" s="179" t="s">
        <v>623</v>
      </c>
      <c r="C482" s="178" t="s">
        <v>268</v>
      </c>
      <c r="D482" s="178" t="s">
        <v>139</v>
      </c>
      <c r="E482" s="205" t="s">
        <v>563</v>
      </c>
      <c r="F482" s="205"/>
      <c r="G482" s="180" t="s">
        <v>6</v>
      </c>
      <c r="H482" s="181">
        <v>0.112</v>
      </c>
      <c r="I482" s="182">
        <v>24.17</v>
      </c>
      <c r="J482" s="182">
        <v>2.7</v>
      </c>
    </row>
    <row r="483" spans="1:10" ht="24" customHeight="1">
      <c r="A483" s="183" t="s">
        <v>565</v>
      </c>
      <c r="B483" s="184" t="s">
        <v>768</v>
      </c>
      <c r="C483" s="183" t="s">
        <v>268</v>
      </c>
      <c r="D483" s="183" t="s">
        <v>769</v>
      </c>
      <c r="E483" s="204" t="s">
        <v>568</v>
      </c>
      <c r="F483" s="204"/>
      <c r="G483" s="185" t="s">
        <v>588</v>
      </c>
      <c r="H483" s="186">
        <v>6.0000000000000001E-3</v>
      </c>
      <c r="I483" s="187">
        <v>21.68</v>
      </c>
      <c r="J483" s="187">
        <v>0.13</v>
      </c>
    </row>
    <row r="484" spans="1:10" ht="24" customHeight="1">
      <c r="A484" s="183" t="s">
        <v>565</v>
      </c>
      <c r="B484" s="184" t="s">
        <v>766</v>
      </c>
      <c r="C484" s="183" t="s">
        <v>268</v>
      </c>
      <c r="D484" s="183" t="s">
        <v>767</v>
      </c>
      <c r="E484" s="204" t="s">
        <v>568</v>
      </c>
      <c r="F484" s="204"/>
      <c r="G484" s="185" t="s">
        <v>588</v>
      </c>
      <c r="H484" s="186">
        <v>1.1999999999999999E-3</v>
      </c>
      <c r="I484" s="187">
        <v>104.61</v>
      </c>
      <c r="J484" s="187">
        <v>0.12</v>
      </c>
    </row>
    <row r="485" spans="1:10" ht="24" customHeight="1">
      <c r="A485" s="183" t="s">
        <v>565</v>
      </c>
      <c r="B485" s="184" t="s">
        <v>770</v>
      </c>
      <c r="C485" s="183" t="s">
        <v>268</v>
      </c>
      <c r="D485" s="183" t="s">
        <v>771</v>
      </c>
      <c r="E485" s="204" t="s">
        <v>568</v>
      </c>
      <c r="F485" s="204"/>
      <c r="G485" s="185" t="s">
        <v>2</v>
      </c>
      <c r="H485" s="186">
        <v>1.05</v>
      </c>
      <c r="I485" s="187">
        <v>34.35</v>
      </c>
      <c r="J485" s="187">
        <v>36.06</v>
      </c>
    </row>
    <row r="486" spans="1:10" ht="24" customHeight="1">
      <c r="A486" s="183" t="s">
        <v>565</v>
      </c>
      <c r="B486" s="184" t="s">
        <v>664</v>
      </c>
      <c r="C486" s="183" t="s">
        <v>268</v>
      </c>
      <c r="D486" s="183" t="s">
        <v>665</v>
      </c>
      <c r="E486" s="204" t="s">
        <v>568</v>
      </c>
      <c r="F486" s="204"/>
      <c r="G486" s="185" t="s">
        <v>666</v>
      </c>
      <c r="H486" s="186">
        <v>0.19800000000000001</v>
      </c>
      <c r="I486" s="187">
        <v>32.18</v>
      </c>
      <c r="J486" s="187">
        <v>6.37</v>
      </c>
    </row>
    <row r="487" spans="1:10" ht="24" customHeight="1">
      <c r="A487" s="183" t="s">
        <v>565</v>
      </c>
      <c r="B487" s="184" t="s">
        <v>772</v>
      </c>
      <c r="C487" s="183" t="s">
        <v>268</v>
      </c>
      <c r="D487" s="183" t="s">
        <v>773</v>
      </c>
      <c r="E487" s="204" t="s">
        <v>568</v>
      </c>
      <c r="F487" s="204"/>
      <c r="G487" s="185" t="s">
        <v>588</v>
      </c>
      <c r="H487" s="186">
        <v>4.4999999999999998E-2</v>
      </c>
      <c r="I487" s="187">
        <v>181.03</v>
      </c>
      <c r="J487" s="187">
        <v>8.14</v>
      </c>
    </row>
    <row r="488" spans="1:10">
      <c r="A488" s="188"/>
      <c r="B488" s="188"/>
      <c r="C488" s="188"/>
      <c r="D488" s="188"/>
      <c r="E488" s="188" t="s">
        <v>575</v>
      </c>
      <c r="F488" s="189">
        <v>6</v>
      </c>
      <c r="G488" s="188" t="s">
        <v>576</v>
      </c>
      <c r="H488" s="189">
        <v>0</v>
      </c>
      <c r="I488" s="188" t="s">
        <v>577</v>
      </c>
      <c r="J488" s="189">
        <v>6</v>
      </c>
    </row>
    <row r="489" spans="1:10" ht="13.8" thickBot="1">
      <c r="A489" s="188"/>
      <c r="B489" s="188"/>
      <c r="C489" s="188"/>
      <c r="D489" s="188"/>
      <c r="E489" s="188" t="s">
        <v>578</v>
      </c>
      <c r="F489" s="189">
        <v>15.64</v>
      </c>
      <c r="G489" s="188"/>
      <c r="H489" s="203" t="s">
        <v>579</v>
      </c>
      <c r="I489" s="203"/>
      <c r="J489" s="189">
        <v>73.59</v>
      </c>
    </row>
    <row r="490" spans="1:10" ht="0.9" customHeight="1" thickTop="1">
      <c r="A490" s="190"/>
      <c r="B490" s="190"/>
      <c r="C490" s="190"/>
      <c r="D490" s="190"/>
      <c r="E490" s="190"/>
      <c r="F490" s="190"/>
      <c r="G490" s="190"/>
      <c r="H490" s="190"/>
      <c r="I490" s="190"/>
      <c r="J490" s="190"/>
    </row>
    <row r="491" spans="1:10" ht="18" customHeight="1">
      <c r="A491" s="123" t="s">
        <v>478</v>
      </c>
      <c r="B491" s="125" t="s">
        <v>242</v>
      </c>
      <c r="C491" s="123" t="s">
        <v>243</v>
      </c>
      <c r="D491" s="123" t="s">
        <v>244</v>
      </c>
      <c r="E491" s="198" t="s">
        <v>558</v>
      </c>
      <c r="F491" s="198"/>
      <c r="G491" s="124" t="s">
        <v>245</v>
      </c>
      <c r="H491" s="125" t="s">
        <v>246</v>
      </c>
      <c r="I491" s="125" t="s">
        <v>247</v>
      </c>
      <c r="J491" s="125" t="s">
        <v>249</v>
      </c>
    </row>
    <row r="492" spans="1:10" ht="24" customHeight="1">
      <c r="A492" s="130" t="s">
        <v>559</v>
      </c>
      <c r="B492" s="131" t="s">
        <v>479</v>
      </c>
      <c r="C492" s="130" t="s">
        <v>268</v>
      </c>
      <c r="D492" s="130" t="s">
        <v>480</v>
      </c>
      <c r="E492" s="206" t="s">
        <v>774</v>
      </c>
      <c r="F492" s="206"/>
      <c r="G492" s="132" t="s">
        <v>4</v>
      </c>
      <c r="H492" s="177">
        <v>1</v>
      </c>
      <c r="I492" s="133">
        <v>0.91</v>
      </c>
      <c r="J492" s="133">
        <v>0.91</v>
      </c>
    </row>
    <row r="493" spans="1:10" ht="48" customHeight="1">
      <c r="A493" s="178" t="s">
        <v>561</v>
      </c>
      <c r="B493" s="179" t="s">
        <v>775</v>
      </c>
      <c r="C493" s="178" t="s">
        <v>268</v>
      </c>
      <c r="D493" s="178" t="s">
        <v>776</v>
      </c>
      <c r="E493" s="205" t="s">
        <v>749</v>
      </c>
      <c r="F493" s="205"/>
      <c r="G493" s="180" t="s">
        <v>750</v>
      </c>
      <c r="H493" s="181">
        <v>1E-3</v>
      </c>
      <c r="I493" s="182">
        <v>168.86</v>
      </c>
      <c r="J493" s="182">
        <v>0.16</v>
      </c>
    </row>
    <row r="494" spans="1:10" ht="60" customHeight="1">
      <c r="A494" s="178" t="s">
        <v>561</v>
      </c>
      <c r="B494" s="179" t="s">
        <v>777</v>
      </c>
      <c r="C494" s="178" t="s">
        <v>268</v>
      </c>
      <c r="D494" s="178" t="s">
        <v>778</v>
      </c>
      <c r="E494" s="205" t="s">
        <v>749</v>
      </c>
      <c r="F494" s="205"/>
      <c r="G494" s="180" t="s">
        <v>750</v>
      </c>
      <c r="H494" s="181">
        <v>1E-3</v>
      </c>
      <c r="I494" s="182">
        <v>266.20999999999998</v>
      </c>
      <c r="J494" s="182">
        <v>0.26</v>
      </c>
    </row>
    <row r="495" spans="1:10" ht="36" customHeight="1">
      <c r="A495" s="178" t="s">
        <v>561</v>
      </c>
      <c r="B495" s="179" t="s">
        <v>779</v>
      </c>
      <c r="C495" s="178" t="s">
        <v>268</v>
      </c>
      <c r="D495" s="178" t="s">
        <v>780</v>
      </c>
      <c r="E495" s="205" t="s">
        <v>749</v>
      </c>
      <c r="F495" s="205"/>
      <c r="G495" s="180" t="s">
        <v>750</v>
      </c>
      <c r="H495" s="181">
        <v>1E-4</v>
      </c>
      <c r="I495" s="182">
        <v>207.17</v>
      </c>
      <c r="J495" s="182">
        <v>0.02</v>
      </c>
    </row>
    <row r="496" spans="1:10" ht="36" customHeight="1">
      <c r="A496" s="178" t="s">
        <v>561</v>
      </c>
      <c r="B496" s="179" t="s">
        <v>781</v>
      </c>
      <c r="C496" s="178" t="s">
        <v>268</v>
      </c>
      <c r="D496" s="178" t="s">
        <v>782</v>
      </c>
      <c r="E496" s="205" t="s">
        <v>749</v>
      </c>
      <c r="F496" s="205"/>
      <c r="G496" s="180" t="s">
        <v>753</v>
      </c>
      <c r="H496" s="181">
        <v>3.0000000000000001E-3</v>
      </c>
      <c r="I496" s="182">
        <v>70.42</v>
      </c>
      <c r="J496" s="182">
        <v>0.21</v>
      </c>
    </row>
    <row r="497" spans="1:10" ht="60" customHeight="1">
      <c r="A497" s="178" t="s">
        <v>561</v>
      </c>
      <c r="B497" s="179" t="s">
        <v>783</v>
      </c>
      <c r="C497" s="178" t="s">
        <v>268</v>
      </c>
      <c r="D497" s="178" t="s">
        <v>784</v>
      </c>
      <c r="E497" s="205" t="s">
        <v>749</v>
      </c>
      <c r="F497" s="205"/>
      <c r="G497" s="180" t="s">
        <v>753</v>
      </c>
      <c r="H497" s="181">
        <v>2E-3</v>
      </c>
      <c r="I497" s="182">
        <v>49.95</v>
      </c>
      <c r="J497" s="182">
        <v>0.09</v>
      </c>
    </row>
    <row r="498" spans="1:10" ht="48" customHeight="1">
      <c r="A498" s="178" t="s">
        <v>561</v>
      </c>
      <c r="B498" s="179" t="s">
        <v>785</v>
      </c>
      <c r="C498" s="178" t="s">
        <v>268</v>
      </c>
      <c r="D498" s="178" t="s">
        <v>786</v>
      </c>
      <c r="E498" s="205" t="s">
        <v>749</v>
      </c>
      <c r="F498" s="205"/>
      <c r="G498" s="180" t="s">
        <v>753</v>
      </c>
      <c r="H498" s="181">
        <v>2E-3</v>
      </c>
      <c r="I498" s="182">
        <v>61.54</v>
      </c>
      <c r="J498" s="182">
        <v>0.12</v>
      </c>
    </row>
    <row r="499" spans="1:10" ht="24" customHeight="1">
      <c r="A499" s="178" t="s">
        <v>561</v>
      </c>
      <c r="B499" s="179" t="s">
        <v>564</v>
      </c>
      <c r="C499" s="178" t="s">
        <v>268</v>
      </c>
      <c r="D499" s="178" t="s">
        <v>13</v>
      </c>
      <c r="E499" s="205" t="s">
        <v>563</v>
      </c>
      <c r="F499" s="205"/>
      <c r="G499" s="180" t="s">
        <v>6</v>
      </c>
      <c r="H499" s="181">
        <v>3.0000000000000001E-3</v>
      </c>
      <c r="I499" s="182">
        <v>18.05</v>
      </c>
      <c r="J499" s="182">
        <v>0.05</v>
      </c>
    </row>
    <row r="500" spans="1:10">
      <c r="A500" s="188"/>
      <c r="B500" s="188"/>
      <c r="C500" s="188"/>
      <c r="D500" s="188"/>
      <c r="E500" s="188" t="s">
        <v>575</v>
      </c>
      <c r="F500" s="189">
        <v>0.19</v>
      </c>
      <c r="G500" s="188" t="s">
        <v>576</v>
      </c>
      <c r="H500" s="189">
        <v>0</v>
      </c>
      <c r="I500" s="188" t="s">
        <v>577</v>
      </c>
      <c r="J500" s="189">
        <v>0.19</v>
      </c>
    </row>
    <row r="501" spans="1:10" ht="13.8" thickBot="1">
      <c r="A501" s="188"/>
      <c r="B501" s="188"/>
      <c r="C501" s="188"/>
      <c r="D501" s="188"/>
      <c r="E501" s="188" t="s">
        <v>578</v>
      </c>
      <c r="F501" s="189">
        <v>0.24</v>
      </c>
      <c r="G501" s="188"/>
      <c r="H501" s="203" t="s">
        <v>579</v>
      </c>
      <c r="I501" s="203"/>
      <c r="J501" s="189">
        <v>1.1499999999999999</v>
      </c>
    </row>
    <row r="502" spans="1:10" ht="0.9" customHeight="1" thickTop="1">
      <c r="A502" s="190"/>
      <c r="B502" s="190"/>
      <c r="C502" s="190"/>
      <c r="D502" s="190"/>
      <c r="E502" s="190"/>
      <c r="F502" s="190"/>
      <c r="G502" s="190"/>
      <c r="H502" s="190"/>
      <c r="I502" s="190"/>
      <c r="J502" s="190"/>
    </row>
    <row r="503" spans="1:10" ht="18" customHeight="1">
      <c r="A503" s="123" t="s">
        <v>481</v>
      </c>
      <c r="B503" s="125" t="s">
        <v>242</v>
      </c>
      <c r="C503" s="123" t="s">
        <v>243</v>
      </c>
      <c r="D503" s="123" t="s">
        <v>244</v>
      </c>
      <c r="E503" s="198" t="s">
        <v>558</v>
      </c>
      <c r="F503" s="198"/>
      <c r="G503" s="124" t="s">
        <v>245</v>
      </c>
      <c r="H503" s="125" t="s">
        <v>246</v>
      </c>
      <c r="I503" s="125" t="s">
        <v>247</v>
      </c>
      <c r="J503" s="125" t="s">
        <v>249</v>
      </c>
    </row>
    <row r="504" spans="1:10" ht="36" customHeight="1">
      <c r="A504" s="130" t="s">
        <v>559</v>
      </c>
      <c r="B504" s="131" t="s">
        <v>482</v>
      </c>
      <c r="C504" s="130" t="s">
        <v>256</v>
      </c>
      <c r="D504" s="130" t="s">
        <v>483</v>
      </c>
      <c r="E504" s="206" t="s">
        <v>774</v>
      </c>
      <c r="F504" s="206"/>
      <c r="G504" s="132" t="s">
        <v>4</v>
      </c>
      <c r="H504" s="177">
        <v>1</v>
      </c>
      <c r="I504" s="133">
        <v>10.52</v>
      </c>
      <c r="J504" s="133">
        <v>10.52</v>
      </c>
    </row>
    <row r="505" spans="1:10" ht="24" customHeight="1">
      <c r="A505" s="178" t="s">
        <v>561</v>
      </c>
      <c r="B505" s="179" t="s">
        <v>622</v>
      </c>
      <c r="C505" s="178" t="s">
        <v>268</v>
      </c>
      <c r="D505" s="178" t="s">
        <v>85</v>
      </c>
      <c r="E505" s="205" t="s">
        <v>563</v>
      </c>
      <c r="F505" s="205"/>
      <c r="G505" s="180" t="s">
        <v>6</v>
      </c>
      <c r="H505" s="181">
        <v>0.1595</v>
      </c>
      <c r="I505" s="182">
        <v>23.98</v>
      </c>
      <c r="J505" s="182">
        <v>3.82</v>
      </c>
    </row>
    <row r="506" spans="1:10" ht="24" customHeight="1">
      <c r="A506" s="178" t="s">
        <v>561</v>
      </c>
      <c r="B506" s="179" t="s">
        <v>564</v>
      </c>
      <c r="C506" s="178" t="s">
        <v>268</v>
      </c>
      <c r="D506" s="178" t="s">
        <v>13</v>
      </c>
      <c r="E506" s="205" t="s">
        <v>563</v>
      </c>
      <c r="F506" s="205"/>
      <c r="G506" s="180" t="s">
        <v>6</v>
      </c>
      <c r="H506" s="181">
        <v>0.1595</v>
      </c>
      <c r="I506" s="182">
        <v>18.05</v>
      </c>
      <c r="J506" s="182">
        <v>2.87</v>
      </c>
    </row>
    <row r="507" spans="1:10" ht="36" customHeight="1">
      <c r="A507" s="178" t="s">
        <v>561</v>
      </c>
      <c r="B507" s="179" t="s">
        <v>787</v>
      </c>
      <c r="C507" s="178" t="s">
        <v>268</v>
      </c>
      <c r="D507" s="178" t="s">
        <v>788</v>
      </c>
      <c r="E507" s="205" t="s">
        <v>749</v>
      </c>
      <c r="F507" s="205"/>
      <c r="G507" s="180" t="s">
        <v>750</v>
      </c>
      <c r="H507" s="181">
        <v>4.1000000000000003E-3</v>
      </c>
      <c r="I507" s="182">
        <v>10.55</v>
      </c>
      <c r="J507" s="182">
        <v>0.04</v>
      </c>
    </row>
    <row r="508" spans="1:10" ht="36" customHeight="1">
      <c r="A508" s="178" t="s">
        <v>561</v>
      </c>
      <c r="B508" s="179" t="s">
        <v>789</v>
      </c>
      <c r="C508" s="178" t="s">
        <v>268</v>
      </c>
      <c r="D508" s="178" t="s">
        <v>790</v>
      </c>
      <c r="E508" s="205" t="s">
        <v>749</v>
      </c>
      <c r="F508" s="205"/>
      <c r="G508" s="180" t="s">
        <v>753</v>
      </c>
      <c r="H508" s="181">
        <v>7.5700000000000003E-2</v>
      </c>
      <c r="I508" s="182">
        <v>0.56000000000000005</v>
      </c>
      <c r="J508" s="182">
        <v>0.04</v>
      </c>
    </row>
    <row r="509" spans="1:10" ht="48" customHeight="1">
      <c r="A509" s="178" t="s">
        <v>561</v>
      </c>
      <c r="B509" s="179" t="s">
        <v>791</v>
      </c>
      <c r="C509" s="178" t="s">
        <v>268</v>
      </c>
      <c r="D509" s="178" t="s">
        <v>792</v>
      </c>
      <c r="E509" s="205" t="s">
        <v>749</v>
      </c>
      <c r="F509" s="205"/>
      <c r="G509" s="180" t="s">
        <v>750</v>
      </c>
      <c r="H509" s="181">
        <v>3.7000000000000002E-3</v>
      </c>
      <c r="I509" s="182">
        <v>11.13</v>
      </c>
      <c r="J509" s="182">
        <v>0.04</v>
      </c>
    </row>
    <row r="510" spans="1:10" ht="48" customHeight="1">
      <c r="A510" s="178" t="s">
        <v>561</v>
      </c>
      <c r="B510" s="179" t="s">
        <v>793</v>
      </c>
      <c r="C510" s="178" t="s">
        <v>268</v>
      </c>
      <c r="D510" s="178" t="s">
        <v>794</v>
      </c>
      <c r="E510" s="205" t="s">
        <v>749</v>
      </c>
      <c r="F510" s="205"/>
      <c r="G510" s="180" t="s">
        <v>753</v>
      </c>
      <c r="H510" s="181">
        <v>7.5999999999999998E-2</v>
      </c>
      <c r="I510" s="182">
        <v>0.8</v>
      </c>
      <c r="J510" s="182">
        <v>0.06</v>
      </c>
    </row>
    <row r="511" spans="1:10" ht="24" customHeight="1">
      <c r="A511" s="183" t="s">
        <v>565</v>
      </c>
      <c r="B511" s="184" t="s">
        <v>795</v>
      </c>
      <c r="C511" s="183" t="s">
        <v>268</v>
      </c>
      <c r="D511" s="183" t="s">
        <v>796</v>
      </c>
      <c r="E511" s="204" t="s">
        <v>568</v>
      </c>
      <c r="F511" s="204"/>
      <c r="G511" s="185" t="s">
        <v>21</v>
      </c>
      <c r="H511" s="186">
        <v>0.03</v>
      </c>
      <c r="I511" s="187">
        <v>105</v>
      </c>
      <c r="J511" s="187">
        <v>3.15</v>
      </c>
    </row>
    <row r="512" spans="1:10" ht="24" customHeight="1">
      <c r="A512" s="183" t="s">
        <v>565</v>
      </c>
      <c r="B512" s="184" t="s">
        <v>797</v>
      </c>
      <c r="C512" s="183" t="s">
        <v>268</v>
      </c>
      <c r="D512" s="183" t="s">
        <v>798</v>
      </c>
      <c r="E512" s="204" t="s">
        <v>568</v>
      </c>
      <c r="F512" s="204"/>
      <c r="G512" s="185" t="s">
        <v>21</v>
      </c>
      <c r="H512" s="186">
        <v>6.4999999999999997E-3</v>
      </c>
      <c r="I512" s="187">
        <v>77.05</v>
      </c>
      <c r="J512" s="187">
        <v>0.5</v>
      </c>
    </row>
    <row r="513" spans="1:10">
      <c r="A513" s="188"/>
      <c r="B513" s="188"/>
      <c r="C513" s="188"/>
      <c r="D513" s="188"/>
      <c r="E513" s="188" t="s">
        <v>575</v>
      </c>
      <c r="F513" s="189">
        <v>5.65</v>
      </c>
      <c r="G513" s="188" t="s">
        <v>576</v>
      </c>
      <c r="H513" s="189">
        <v>0</v>
      </c>
      <c r="I513" s="188" t="s">
        <v>577</v>
      </c>
      <c r="J513" s="189">
        <v>5.65</v>
      </c>
    </row>
    <row r="514" spans="1:10" ht="13.8" thickBot="1">
      <c r="A514" s="188"/>
      <c r="B514" s="188"/>
      <c r="C514" s="188"/>
      <c r="D514" s="188"/>
      <c r="E514" s="188" t="s">
        <v>578</v>
      </c>
      <c r="F514" s="189">
        <v>2.84</v>
      </c>
      <c r="G514" s="188"/>
      <c r="H514" s="203" t="s">
        <v>579</v>
      </c>
      <c r="I514" s="203"/>
      <c r="J514" s="189">
        <v>13.36</v>
      </c>
    </row>
    <row r="515" spans="1:10" ht="0.9" customHeight="1" thickTop="1">
      <c r="A515" s="190"/>
      <c r="B515" s="190"/>
      <c r="C515" s="190"/>
      <c r="D515" s="190"/>
      <c r="E515" s="190"/>
      <c r="F515" s="190"/>
      <c r="G515" s="190"/>
      <c r="H515" s="190"/>
      <c r="I515" s="190"/>
      <c r="J515" s="190"/>
    </row>
    <row r="516" spans="1:10" ht="18" customHeight="1">
      <c r="A516" s="123" t="s">
        <v>484</v>
      </c>
      <c r="B516" s="125" t="s">
        <v>242</v>
      </c>
      <c r="C516" s="123" t="s">
        <v>243</v>
      </c>
      <c r="D516" s="123" t="s">
        <v>244</v>
      </c>
      <c r="E516" s="198" t="s">
        <v>558</v>
      </c>
      <c r="F516" s="198"/>
      <c r="G516" s="124" t="s">
        <v>245</v>
      </c>
      <c r="H516" s="125" t="s">
        <v>246</v>
      </c>
      <c r="I516" s="125" t="s">
        <v>247</v>
      </c>
      <c r="J516" s="125" t="s">
        <v>249</v>
      </c>
    </row>
    <row r="517" spans="1:10" ht="36" customHeight="1">
      <c r="A517" s="130" t="s">
        <v>559</v>
      </c>
      <c r="B517" s="131" t="s">
        <v>485</v>
      </c>
      <c r="C517" s="130" t="s">
        <v>268</v>
      </c>
      <c r="D517" s="130" t="s">
        <v>486</v>
      </c>
      <c r="E517" s="206" t="s">
        <v>774</v>
      </c>
      <c r="F517" s="206"/>
      <c r="G517" s="132" t="s">
        <v>4</v>
      </c>
      <c r="H517" s="177">
        <v>1</v>
      </c>
      <c r="I517" s="133">
        <v>49.46</v>
      </c>
      <c r="J517" s="133">
        <v>49.46</v>
      </c>
    </row>
    <row r="518" spans="1:10" ht="36" customHeight="1">
      <c r="A518" s="178" t="s">
        <v>561</v>
      </c>
      <c r="B518" s="179" t="s">
        <v>787</v>
      </c>
      <c r="C518" s="178" t="s">
        <v>268</v>
      </c>
      <c r="D518" s="178" t="s">
        <v>788</v>
      </c>
      <c r="E518" s="205" t="s">
        <v>749</v>
      </c>
      <c r="F518" s="205"/>
      <c r="G518" s="180" t="s">
        <v>750</v>
      </c>
      <c r="H518" s="181">
        <v>4.1000000000000003E-3</v>
      </c>
      <c r="I518" s="182">
        <v>10.55</v>
      </c>
      <c r="J518" s="182">
        <v>0.04</v>
      </c>
    </row>
    <row r="519" spans="1:10" ht="48" customHeight="1">
      <c r="A519" s="178" t="s">
        <v>561</v>
      </c>
      <c r="B519" s="179" t="s">
        <v>791</v>
      </c>
      <c r="C519" s="178" t="s">
        <v>268</v>
      </c>
      <c r="D519" s="178" t="s">
        <v>792</v>
      </c>
      <c r="E519" s="205" t="s">
        <v>749</v>
      </c>
      <c r="F519" s="205"/>
      <c r="G519" s="180" t="s">
        <v>750</v>
      </c>
      <c r="H519" s="181">
        <v>3.7000000000000002E-3</v>
      </c>
      <c r="I519" s="182">
        <v>11.13</v>
      </c>
      <c r="J519" s="182">
        <v>0.04</v>
      </c>
    </row>
    <row r="520" spans="1:10" ht="48" customHeight="1">
      <c r="A520" s="178" t="s">
        <v>561</v>
      </c>
      <c r="B520" s="179" t="s">
        <v>793</v>
      </c>
      <c r="C520" s="178" t="s">
        <v>268</v>
      </c>
      <c r="D520" s="178" t="s">
        <v>794</v>
      </c>
      <c r="E520" s="205" t="s">
        <v>749</v>
      </c>
      <c r="F520" s="205"/>
      <c r="G520" s="180" t="s">
        <v>753</v>
      </c>
      <c r="H520" s="181">
        <v>7.5999999999999998E-2</v>
      </c>
      <c r="I520" s="182">
        <v>0.8</v>
      </c>
      <c r="J520" s="182">
        <v>0.06</v>
      </c>
    </row>
    <row r="521" spans="1:10" ht="36" customHeight="1">
      <c r="A521" s="178" t="s">
        <v>561</v>
      </c>
      <c r="B521" s="179" t="s">
        <v>789</v>
      </c>
      <c r="C521" s="178" t="s">
        <v>268</v>
      </c>
      <c r="D521" s="178" t="s">
        <v>790</v>
      </c>
      <c r="E521" s="205" t="s">
        <v>749</v>
      </c>
      <c r="F521" s="205"/>
      <c r="G521" s="180" t="s">
        <v>753</v>
      </c>
      <c r="H521" s="181">
        <v>7.5700000000000003E-2</v>
      </c>
      <c r="I521" s="182">
        <v>0.56000000000000005</v>
      </c>
      <c r="J521" s="182">
        <v>0.04</v>
      </c>
    </row>
    <row r="522" spans="1:10" ht="24" customHeight="1">
      <c r="A522" s="178" t="s">
        <v>561</v>
      </c>
      <c r="B522" s="179" t="s">
        <v>622</v>
      </c>
      <c r="C522" s="178" t="s">
        <v>268</v>
      </c>
      <c r="D522" s="178" t="s">
        <v>85</v>
      </c>
      <c r="E522" s="205" t="s">
        <v>563</v>
      </c>
      <c r="F522" s="205"/>
      <c r="G522" s="180" t="s">
        <v>6</v>
      </c>
      <c r="H522" s="181">
        <v>0.1595</v>
      </c>
      <c r="I522" s="182">
        <v>23.98</v>
      </c>
      <c r="J522" s="182">
        <v>3.82</v>
      </c>
    </row>
    <row r="523" spans="1:10" ht="24" customHeight="1">
      <c r="A523" s="178" t="s">
        <v>561</v>
      </c>
      <c r="B523" s="179" t="s">
        <v>564</v>
      </c>
      <c r="C523" s="178" t="s">
        <v>268</v>
      </c>
      <c r="D523" s="178" t="s">
        <v>13</v>
      </c>
      <c r="E523" s="205" t="s">
        <v>563</v>
      </c>
      <c r="F523" s="205"/>
      <c r="G523" s="180" t="s">
        <v>6</v>
      </c>
      <c r="H523" s="181">
        <v>0.1595</v>
      </c>
      <c r="I523" s="182">
        <v>18.05</v>
      </c>
      <c r="J523" s="182">
        <v>2.87</v>
      </c>
    </row>
    <row r="524" spans="1:10" ht="24" customHeight="1">
      <c r="A524" s="183" t="s">
        <v>565</v>
      </c>
      <c r="B524" s="184" t="s">
        <v>795</v>
      </c>
      <c r="C524" s="183" t="s">
        <v>268</v>
      </c>
      <c r="D524" s="183" t="s">
        <v>796</v>
      </c>
      <c r="E524" s="204" t="s">
        <v>568</v>
      </c>
      <c r="F524" s="204"/>
      <c r="G524" s="185" t="s">
        <v>21</v>
      </c>
      <c r="H524" s="186">
        <v>5.6800000000000003E-2</v>
      </c>
      <c r="I524" s="187">
        <v>105</v>
      </c>
      <c r="J524" s="187">
        <v>5.96</v>
      </c>
    </row>
    <row r="525" spans="1:10" ht="48" customHeight="1">
      <c r="A525" s="183" t="s">
        <v>565</v>
      </c>
      <c r="B525" s="184" t="s">
        <v>799</v>
      </c>
      <c r="C525" s="183" t="s">
        <v>268</v>
      </c>
      <c r="D525" s="183" t="s">
        <v>800</v>
      </c>
      <c r="E525" s="204" t="s">
        <v>568</v>
      </c>
      <c r="F525" s="204"/>
      <c r="G525" s="185" t="s">
        <v>4</v>
      </c>
      <c r="H525" s="186">
        <v>1.0031000000000001</v>
      </c>
      <c r="I525" s="187">
        <v>36.020000000000003</v>
      </c>
      <c r="J525" s="187">
        <v>36.130000000000003</v>
      </c>
    </row>
    <row r="526" spans="1:10" ht="24" customHeight="1">
      <c r="A526" s="183" t="s">
        <v>565</v>
      </c>
      <c r="B526" s="184" t="s">
        <v>797</v>
      </c>
      <c r="C526" s="183" t="s">
        <v>268</v>
      </c>
      <c r="D526" s="183" t="s">
        <v>798</v>
      </c>
      <c r="E526" s="204" t="s">
        <v>568</v>
      </c>
      <c r="F526" s="204"/>
      <c r="G526" s="185" t="s">
        <v>21</v>
      </c>
      <c r="H526" s="186">
        <v>6.4999999999999997E-3</v>
      </c>
      <c r="I526" s="187">
        <v>77.05</v>
      </c>
      <c r="J526" s="187">
        <v>0.5</v>
      </c>
    </row>
    <row r="527" spans="1:10">
      <c r="A527" s="188"/>
      <c r="B527" s="188"/>
      <c r="C527" s="188"/>
      <c r="D527" s="188"/>
      <c r="E527" s="188" t="s">
        <v>575</v>
      </c>
      <c r="F527" s="189">
        <v>5.65</v>
      </c>
      <c r="G527" s="188" t="s">
        <v>576</v>
      </c>
      <c r="H527" s="189">
        <v>0</v>
      </c>
      <c r="I527" s="188" t="s">
        <v>577</v>
      </c>
      <c r="J527" s="189">
        <v>5.65</v>
      </c>
    </row>
    <row r="528" spans="1:10" ht="13.8" thickBot="1">
      <c r="A528" s="188"/>
      <c r="B528" s="188"/>
      <c r="C528" s="188"/>
      <c r="D528" s="188"/>
      <c r="E528" s="188" t="s">
        <v>578</v>
      </c>
      <c r="F528" s="189">
        <v>13.35</v>
      </c>
      <c r="G528" s="188"/>
      <c r="H528" s="203" t="s">
        <v>579</v>
      </c>
      <c r="I528" s="203"/>
      <c r="J528" s="189">
        <v>62.81</v>
      </c>
    </row>
    <row r="529" spans="1:10" ht="0.9" customHeight="1" thickTop="1">
      <c r="A529" s="190"/>
      <c r="B529" s="190"/>
      <c r="C529" s="190"/>
      <c r="D529" s="190"/>
      <c r="E529" s="190"/>
      <c r="F529" s="190"/>
      <c r="G529" s="190"/>
      <c r="H529" s="190"/>
      <c r="I529" s="190"/>
      <c r="J529" s="190"/>
    </row>
    <row r="530" spans="1:10" ht="18" customHeight="1">
      <c r="A530" s="123" t="s">
        <v>487</v>
      </c>
      <c r="B530" s="125" t="s">
        <v>242</v>
      </c>
      <c r="C530" s="123" t="s">
        <v>243</v>
      </c>
      <c r="D530" s="123" t="s">
        <v>244</v>
      </c>
      <c r="E530" s="198" t="s">
        <v>558</v>
      </c>
      <c r="F530" s="198"/>
      <c r="G530" s="124" t="s">
        <v>245</v>
      </c>
      <c r="H530" s="125" t="s">
        <v>246</v>
      </c>
      <c r="I530" s="125" t="s">
        <v>247</v>
      </c>
      <c r="J530" s="125" t="s">
        <v>249</v>
      </c>
    </row>
    <row r="531" spans="1:10" ht="24" customHeight="1">
      <c r="A531" s="130" t="s">
        <v>559</v>
      </c>
      <c r="B531" s="131" t="s">
        <v>488</v>
      </c>
      <c r="C531" s="130" t="s">
        <v>256</v>
      </c>
      <c r="D531" s="130" t="s">
        <v>489</v>
      </c>
      <c r="E531" s="206" t="s">
        <v>774</v>
      </c>
      <c r="F531" s="206"/>
      <c r="G531" s="132" t="s">
        <v>1</v>
      </c>
      <c r="H531" s="177">
        <v>1</v>
      </c>
      <c r="I531" s="133">
        <v>11.62</v>
      </c>
      <c r="J531" s="133">
        <v>11.62</v>
      </c>
    </row>
    <row r="532" spans="1:10" ht="24" customHeight="1">
      <c r="A532" s="178" t="s">
        <v>561</v>
      </c>
      <c r="B532" s="179" t="s">
        <v>622</v>
      </c>
      <c r="C532" s="178" t="s">
        <v>268</v>
      </c>
      <c r="D532" s="178" t="s">
        <v>85</v>
      </c>
      <c r="E532" s="205" t="s">
        <v>563</v>
      </c>
      <c r="F532" s="205"/>
      <c r="G532" s="180" t="s">
        <v>6</v>
      </c>
      <c r="H532" s="181">
        <v>0.2</v>
      </c>
      <c r="I532" s="182">
        <v>23.98</v>
      </c>
      <c r="J532" s="182">
        <v>4.79</v>
      </c>
    </row>
    <row r="533" spans="1:10" ht="24" customHeight="1">
      <c r="A533" s="178" t="s">
        <v>561</v>
      </c>
      <c r="B533" s="179" t="s">
        <v>564</v>
      </c>
      <c r="C533" s="178" t="s">
        <v>268</v>
      </c>
      <c r="D533" s="178" t="s">
        <v>13</v>
      </c>
      <c r="E533" s="205" t="s">
        <v>563</v>
      </c>
      <c r="F533" s="205"/>
      <c r="G533" s="180" t="s">
        <v>6</v>
      </c>
      <c r="H533" s="181">
        <v>0.1</v>
      </c>
      <c r="I533" s="182">
        <v>18.05</v>
      </c>
      <c r="J533" s="182">
        <v>1.8</v>
      </c>
    </row>
    <row r="534" spans="1:10" ht="36" customHeight="1">
      <c r="A534" s="178" t="s">
        <v>561</v>
      </c>
      <c r="B534" s="179" t="s">
        <v>801</v>
      </c>
      <c r="C534" s="178" t="s">
        <v>268</v>
      </c>
      <c r="D534" s="178" t="s">
        <v>802</v>
      </c>
      <c r="E534" s="205" t="s">
        <v>563</v>
      </c>
      <c r="F534" s="205"/>
      <c r="G534" s="180" t="s">
        <v>21</v>
      </c>
      <c r="H534" s="181">
        <v>0.01</v>
      </c>
      <c r="I534" s="182">
        <v>503.4</v>
      </c>
      <c r="J534" s="182">
        <v>5.03</v>
      </c>
    </row>
    <row r="535" spans="1:10">
      <c r="A535" s="188"/>
      <c r="B535" s="188"/>
      <c r="C535" s="188"/>
      <c r="D535" s="188"/>
      <c r="E535" s="188" t="s">
        <v>575</v>
      </c>
      <c r="F535" s="189">
        <v>6.12</v>
      </c>
      <c r="G535" s="188" t="s">
        <v>576</v>
      </c>
      <c r="H535" s="189">
        <v>0</v>
      </c>
      <c r="I535" s="188" t="s">
        <v>577</v>
      </c>
      <c r="J535" s="189">
        <v>6.12</v>
      </c>
    </row>
    <row r="536" spans="1:10" ht="13.8" thickBot="1">
      <c r="A536" s="188"/>
      <c r="B536" s="188"/>
      <c r="C536" s="188"/>
      <c r="D536" s="188"/>
      <c r="E536" s="188" t="s">
        <v>578</v>
      </c>
      <c r="F536" s="189">
        <v>3.13</v>
      </c>
      <c r="G536" s="188"/>
      <c r="H536" s="203" t="s">
        <v>579</v>
      </c>
      <c r="I536" s="203"/>
      <c r="J536" s="189">
        <v>14.75</v>
      </c>
    </row>
    <row r="537" spans="1:10" ht="0.9" customHeight="1" thickTop="1">
      <c r="A537" s="190"/>
      <c r="B537" s="190"/>
      <c r="C537" s="190"/>
      <c r="D537" s="190"/>
      <c r="E537" s="190"/>
      <c r="F537" s="190"/>
      <c r="G537" s="190"/>
      <c r="H537" s="190"/>
      <c r="I537" s="190"/>
      <c r="J537" s="190"/>
    </row>
    <row r="538" spans="1:10" ht="18" customHeight="1">
      <c r="A538" s="123" t="s">
        <v>490</v>
      </c>
      <c r="B538" s="125" t="s">
        <v>242</v>
      </c>
      <c r="C538" s="123" t="s">
        <v>243</v>
      </c>
      <c r="D538" s="123" t="s">
        <v>244</v>
      </c>
      <c r="E538" s="198" t="s">
        <v>558</v>
      </c>
      <c r="F538" s="198"/>
      <c r="G538" s="124" t="s">
        <v>245</v>
      </c>
      <c r="H538" s="125" t="s">
        <v>246</v>
      </c>
      <c r="I538" s="125" t="s">
        <v>247</v>
      </c>
      <c r="J538" s="125" t="s">
        <v>249</v>
      </c>
    </row>
    <row r="539" spans="1:10" ht="48" customHeight="1">
      <c r="A539" s="130" t="s">
        <v>559</v>
      </c>
      <c r="B539" s="131" t="s">
        <v>491</v>
      </c>
      <c r="C539" s="130" t="s">
        <v>256</v>
      </c>
      <c r="D539" s="130" t="s">
        <v>492</v>
      </c>
      <c r="E539" s="206" t="s">
        <v>803</v>
      </c>
      <c r="F539" s="206"/>
      <c r="G539" s="132" t="s">
        <v>4</v>
      </c>
      <c r="H539" s="177">
        <v>1</v>
      </c>
      <c r="I539" s="133">
        <v>70.64</v>
      </c>
      <c r="J539" s="133">
        <v>70.64</v>
      </c>
    </row>
    <row r="540" spans="1:10" ht="24" customHeight="1">
      <c r="A540" s="178" t="s">
        <v>561</v>
      </c>
      <c r="B540" s="179" t="s">
        <v>562</v>
      </c>
      <c r="C540" s="178" t="s">
        <v>268</v>
      </c>
      <c r="D540" s="178" t="s">
        <v>87</v>
      </c>
      <c r="E540" s="205" t="s">
        <v>563</v>
      </c>
      <c r="F540" s="205"/>
      <c r="G540" s="180" t="s">
        <v>6</v>
      </c>
      <c r="H540" s="181">
        <v>0.18049999999999999</v>
      </c>
      <c r="I540" s="182">
        <v>24.43</v>
      </c>
      <c r="J540" s="182">
        <v>4.4000000000000004</v>
      </c>
    </row>
    <row r="541" spans="1:10" ht="24" customHeight="1">
      <c r="A541" s="178" t="s">
        <v>561</v>
      </c>
      <c r="B541" s="179" t="s">
        <v>624</v>
      </c>
      <c r="C541" s="178" t="s">
        <v>268</v>
      </c>
      <c r="D541" s="178" t="s">
        <v>12</v>
      </c>
      <c r="E541" s="205" t="s">
        <v>563</v>
      </c>
      <c r="F541" s="205"/>
      <c r="G541" s="180" t="s">
        <v>6</v>
      </c>
      <c r="H541" s="181">
        <v>0.2767</v>
      </c>
      <c r="I541" s="182">
        <v>24.14</v>
      </c>
      <c r="J541" s="182">
        <v>6.67</v>
      </c>
    </row>
    <row r="542" spans="1:10" ht="24" customHeight="1">
      <c r="A542" s="178" t="s">
        <v>561</v>
      </c>
      <c r="B542" s="179" t="s">
        <v>564</v>
      </c>
      <c r="C542" s="178" t="s">
        <v>268</v>
      </c>
      <c r="D542" s="178" t="s">
        <v>13</v>
      </c>
      <c r="E542" s="205" t="s">
        <v>563</v>
      </c>
      <c r="F542" s="205"/>
      <c r="G542" s="180" t="s">
        <v>6</v>
      </c>
      <c r="H542" s="181">
        <v>0.4572</v>
      </c>
      <c r="I542" s="182">
        <v>18.05</v>
      </c>
      <c r="J542" s="182">
        <v>8.25</v>
      </c>
    </row>
    <row r="543" spans="1:10" ht="36" customHeight="1">
      <c r="A543" s="178" t="s">
        <v>561</v>
      </c>
      <c r="B543" s="179" t="s">
        <v>804</v>
      </c>
      <c r="C543" s="178" t="s">
        <v>268</v>
      </c>
      <c r="D543" s="178" t="s">
        <v>805</v>
      </c>
      <c r="E543" s="205" t="s">
        <v>659</v>
      </c>
      <c r="F543" s="205"/>
      <c r="G543" s="180" t="s">
        <v>21</v>
      </c>
      <c r="H543" s="181">
        <v>8.5000000000000006E-2</v>
      </c>
      <c r="I543" s="182">
        <v>422.28</v>
      </c>
      <c r="J543" s="182">
        <v>35.89</v>
      </c>
    </row>
    <row r="544" spans="1:10" ht="24" customHeight="1">
      <c r="A544" s="183" t="s">
        <v>565</v>
      </c>
      <c r="B544" s="184" t="s">
        <v>629</v>
      </c>
      <c r="C544" s="183" t="s">
        <v>268</v>
      </c>
      <c r="D544" s="183" t="s">
        <v>630</v>
      </c>
      <c r="E544" s="204" t="s">
        <v>568</v>
      </c>
      <c r="F544" s="204"/>
      <c r="G544" s="185" t="s">
        <v>4</v>
      </c>
      <c r="H544" s="186">
        <v>1.1279999999999999</v>
      </c>
      <c r="I544" s="187">
        <v>1.83</v>
      </c>
      <c r="J544" s="187">
        <v>2.06</v>
      </c>
    </row>
    <row r="545" spans="1:10" ht="24" customHeight="1">
      <c r="A545" s="183" t="s">
        <v>565</v>
      </c>
      <c r="B545" s="184" t="s">
        <v>806</v>
      </c>
      <c r="C545" s="183" t="s">
        <v>268</v>
      </c>
      <c r="D545" s="183" t="s">
        <v>807</v>
      </c>
      <c r="E545" s="204" t="s">
        <v>568</v>
      </c>
      <c r="F545" s="204"/>
      <c r="G545" s="185" t="s">
        <v>2</v>
      </c>
      <c r="H545" s="186">
        <v>0.25</v>
      </c>
      <c r="I545" s="187">
        <v>8.64</v>
      </c>
      <c r="J545" s="187">
        <v>2.16</v>
      </c>
    </row>
    <row r="546" spans="1:10" ht="24" customHeight="1">
      <c r="A546" s="183" t="s">
        <v>565</v>
      </c>
      <c r="B546" s="184" t="s">
        <v>573</v>
      </c>
      <c r="C546" s="183" t="s">
        <v>268</v>
      </c>
      <c r="D546" s="183" t="s">
        <v>574</v>
      </c>
      <c r="E546" s="204" t="s">
        <v>568</v>
      </c>
      <c r="F546" s="204"/>
      <c r="G546" s="185" t="s">
        <v>2</v>
      </c>
      <c r="H546" s="186">
        <v>0.2</v>
      </c>
      <c r="I546" s="187">
        <v>2.41</v>
      </c>
      <c r="J546" s="187">
        <v>0.48</v>
      </c>
    </row>
    <row r="547" spans="1:10" ht="24" customHeight="1">
      <c r="A547" s="183" t="s">
        <v>565</v>
      </c>
      <c r="B547" s="184" t="s">
        <v>808</v>
      </c>
      <c r="C547" s="183" t="s">
        <v>268</v>
      </c>
      <c r="D547" s="183" t="s">
        <v>809</v>
      </c>
      <c r="E547" s="204" t="s">
        <v>568</v>
      </c>
      <c r="F547" s="204"/>
      <c r="G547" s="185" t="s">
        <v>588</v>
      </c>
      <c r="H547" s="186">
        <v>1.1299999999999999</v>
      </c>
      <c r="I547" s="187">
        <v>9.5</v>
      </c>
      <c r="J547" s="187">
        <v>10.73</v>
      </c>
    </row>
    <row r="548" spans="1:10">
      <c r="A548" s="188"/>
      <c r="B548" s="188"/>
      <c r="C548" s="188"/>
      <c r="D548" s="188"/>
      <c r="E548" s="188" t="s">
        <v>575</v>
      </c>
      <c r="F548" s="189">
        <v>21.61</v>
      </c>
      <c r="G548" s="188" t="s">
        <v>576</v>
      </c>
      <c r="H548" s="189">
        <v>0</v>
      </c>
      <c r="I548" s="188" t="s">
        <v>577</v>
      </c>
      <c r="J548" s="189">
        <v>21.61</v>
      </c>
    </row>
    <row r="549" spans="1:10" ht="13.8" thickBot="1">
      <c r="A549" s="188"/>
      <c r="B549" s="188"/>
      <c r="C549" s="188"/>
      <c r="D549" s="188"/>
      <c r="E549" s="188" t="s">
        <v>578</v>
      </c>
      <c r="F549" s="189">
        <v>19.07</v>
      </c>
      <c r="G549" s="188"/>
      <c r="H549" s="203" t="s">
        <v>579</v>
      </c>
      <c r="I549" s="203"/>
      <c r="J549" s="189">
        <v>89.71</v>
      </c>
    </row>
    <row r="550" spans="1:10" ht="0.9" customHeight="1" thickTop="1">
      <c r="A550" s="190"/>
      <c r="B550" s="190"/>
      <c r="C550" s="190"/>
      <c r="D550" s="190"/>
      <c r="E550" s="190"/>
      <c r="F550" s="190"/>
      <c r="G550" s="190"/>
      <c r="H550" s="190"/>
      <c r="I550" s="190"/>
      <c r="J550" s="190"/>
    </row>
    <row r="551" spans="1:10" ht="18" customHeight="1">
      <c r="A551" s="123" t="s">
        <v>493</v>
      </c>
      <c r="B551" s="125" t="s">
        <v>242</v>
      </c>
      <c r="C551" s="123" t="s">
        <v>243</v>
      </c>
      <c r="D551" s="123" t="s">
        <v>244</v>
      </c>
      <c r="E551" s="198" t="s">
        <v>558</v>
      </c>
      <c r="F551" s="198"/>
      <c r="G551" s="124" t="s">
        <v>245</v>
      </c>
      <c r="H551" s="125" t="s">
        <v>246</v>
      </c>
      <c r="I551" s="125" t="s">
        <v>247</v>
      </c>
      <c r="J551" s="125" t="s">
        <v>249</v>
      </c>
    </row>
    <row r="552" spans="1:10" ht="24" customHeight="1">
      <c r="A552" s="130" t="s">
        <v>559</v>
      </c>
      <c r="B552" s="131" t="s">
        <v>494</v>
      </c>
      <c r="C552" s="130" t="s">
        <v>256</v>
      </c>
      <c r="D552" s="130" t="s">
        <v>495</v>
      </c>
      <c r="E552" s="206">
        <v>19.03</v>
      </c>
      <c r="F552" s="206"/>
      <c r="G552" s="132" t="s">
        <v>4</v>
      </c>
      <c r="H552" s="177">
        <v>1</v>
      </c>
      <c r="I552" s="133">
        <v>100.26</v>
      </c>
      <c r="J552" s="133">
        <v>100.26</v>
      </c>
    </row>
    <row r="553" spans="1:10" ht="24" customHeight="1">
      <c r="A553" s="178" t="s">
        <v>561</v>
      </c>
      <c r="B553" s="179" t="s">
        <v>624</v>
      </c>
      <c r="C553" s="178" t="s">
        <v>268</v>
      </c>
      <c r="D553" s="178" t="s">
        <v>12</v>
      </c>
      <c r="E553" s="205" t="s">
        <v>563</v>
      </c>
      <c r="F553" s="205"/>
      <c r="G553" s="180" t="s">
        <v>6</v>
      </c>
      <c r="H553" s="181">
        <v>0.44</v>
      </c>
      <c r="I553" s="182">
        <v>24.14</v>
      </c>
      <c r="J553" s="182">
        <v>10.62</v>
      </c>
    </row>
    <row r="554" spans="1:10" ht="24" customHeight="1">
      <c r="A554" s="178" t="s">
        <v>561</v>
      </c>
      <c r="B554" s="179" t="s">
        <v>564</v>
      </c>
      <c r="C554" s="178" t="s">
        <v>268</v>
      </c>
      <c r="D554" s="178" t="s">
        <v>13</v>
      </c>
      <c r="E554" s="205" t="s">
        <v>563</v>
      </c>
      <c r="F554" s="205"/>
      <c r="G554" s="180" t="s">
        <v>6</v>
      </c>
      <c r="H554" s="181">
        <v>0.72</v>
      </c>
      <c r="I554" s="182">
        <v>18.05</v>
      </c>
      <c r="J554" s="182">
        <v>12.99</v>
      </c>
    </row>
    <row r="555" spans="1:10" ht="36" customHeight="1">
      <c r="A555" s="183" t="s">
        <v>565</v>
      </c>
      <c r="B555" s="184" t="s">
        <v>810</v>
      </c>
      <c r="C555" s="183" t="s">
        <v>268</v>
      </c>
      <c r="D555" s="183" t="s">
        <v>811</v>
      </c>
      <c r="E555" s="204" t="s">
        <v>568</v>
      </c>
      <c r="F555" s="204"/>
      <c r="G555" s="185" t="s">
        <v>4</v>
      </c>
      <c r="H555" s="186">
        <v>1.1200000000000001</v>
      </c>
      <c r="I555" s="187">
        <v>66.25</v>
      </c>
      <c r="J555" s="187">
        <v>74.2</v>
      </c>
    </row>
    <row r="556" spans="1:10" ht="24" customHeight="1">
      <c r="A556" s="183" t="s">
        <v>565</v>
      </c>
      <c r="B556" s="184" t="s">
        <v>812</v>
      </c>
      <c r="C556" s="183" t="s">
        <v>268</v>
      </c>
      <c r="D556" s="183" t="s">
        <v>813</v>
      </c>
      <c r="E556" s="204" t="s">
        <v>568</v>
      </c>
      <c r="F556" s="204"/>
      <c r="G556" s="185" t="s">
        <v>588</v>
      </c>
      <c r="H556" s="186">
        <v>1.48</v>
      </c>
      <c r="I556" s="187">
        <v>1.66</v>
      </c>
      <c r="J556" s="187">
        <v>2.4500000000000002</v>
      </c>
    </row>
    <row r="557" spans="1:10">
      <c r="A557" s="188"/>
      <c r="B557" s="188"/>
      <c r="C557" s="188"/>
      <c r="D557" s="188"/>
      <c r="E557" s="188" t="s">
        <v>575</v>
      </c>
      <c r="F557" s="189">
        <v>19.810000000000002</v>
      </c>
      <c r="G557" s="188" t="s">
        <v>576</v>
      </c>
      <c r="H557" s="189">
        <v>0</v>
      </c>
      <c r="I557" s="188" t="s">
        <v>577</v>
      </c>
      <c r="J557" s="189">
        <v>19.810000000000002</v>
      </c>
    </row>
    <row r="558" spans="1:10" ht="13.8" thickBot="1">
      <c r="A558" s="188"/>
      <c r="B558" s="188"/>
      <c r="C558" s="188"/>
      <c r="D558" s="188"/>
      <c r="E558" s="188" t="s">
        <v>578</v>
      </c>
      <c r="F558" s="189">
        <v>27.07</v>
      </c>
      <c r="G558" s="188"/>
      <c r="H558" s="203" t="s">
        <v>579</v>
      </c>
      <c r="I558" s="203"/>
      <c r="J558" s="189">
        <v>127.33</v>
      </c>
    </row>
    <row r="559" spans="1:10" ht="0.9" customHeight="1" thickTop="1">
      <c r="A559" s="190"/>
      <c r="B559" s="190"/>
      <c r="C559" s="190"/>
      <c r="D559" s="190"/>
      <c r="E559" s="190"/>
      <c r="F559" s="190"/>
      <c r="G559" s="190"/>
      <c r="H559" s="190"/>
      <c r="I559" s="190"/>
      <c r="J559" s="190"/>
    </row>
    <row r="560" spans="1:10" ht="18" customHeight="1">
      <c r="A560" s="123" t="s">
        <v>496</v>
      </c>
      <c r="B560" s="125" t="s">
        <v>242</v>
      </c>
      <c r="C560" s="123" t="s">
        <v>243</v>
      </c>
      <c r="D560" s="123" t="s">
        <v>244</v>
      </c>
      <c r="E560" s="198" t="s">
        <v>558</v>
      </c>
      <c r="F560" s="198"/>
      <c r="G560" s="124" t="s">
        <v>245</v>
      </c>
      <c r="H560" s="125" t="s">
        <v>246</v>
      </c>
      <c r="I560" s="125" t="s">
        <v>247</v>
      </c>
      <c r="J560" s="125" t="s">
        <v>249</v>
      </c>
    </row>
    <row r="561" spans="1:10" ht="48" customHeight="1">
      <c r="A561" s="130" t="s">
        <v>559</v>
      </c>
      <c r="B561" s="131" t="s">
        <v>497</v>
      </c>
      <c r="C561" s="130" t="s">
        <v>256</v>
      </c>
      <c r="D561" s="130" t="s">
        <v>498</v>
      </c>
      <c r="E561" s="206" t="s">
        <v>803</v>
      </c>
      <c r="F561" s="206"/>
      <c r="G561" s="132" t="s">
        <v>4</v>
      </c>
      <c r="H561" s="177">
        <v>1</v>
      </c>
      <c r="I561" s="133">
        <v>49.75</v>
      </c>
      <c r="J561" s="133">
        <v>49.75</v>
      </c>
    </row>
    <row r="562" spans="1:10" ht="36" customHeight="1">
      <c r="A562" s="178" t="s">
        <v>561</v>
      </c>
      <c r="B562" s="179" t="s">
        <v>814</v>
      </c>
      <c r="C562" s="178" t="s">
        <v>268</v>
      </c>
      <c r="D562" s="178" t="s">
        <v>815</v>
      </c>
      <c r="E562" s="205" t="s">
        <v>563</v>
      </c>
      <c r="F562" s="205"/>
      <c r="G562" s="180" t="s">
        <v>21</v>
      </c>
      <c r="H562" s="181">
        <v>4.3099999999999999E-2</v>
      </c>
      <c r="I562" s="182">
        <v>649.77</v>
      </c>
      <c r="J562" s="182">
        <v>28</v>
      </c>
    </row>
    <row r="563" spans="1:10" ht="24" customHeight="1">
      <c r="A563" s="178" t="s">
        <v>561</v>
      </c>
      <c r="B563" s="179" t="s">
        <v>624</v>
      </c>
      <c r="C563" s="178" t="s">
        <v>268</v>
      </c>
      <c r="D563" s="178" t="s">
        <v>12</v>
      </c>
      <c r="E563" s="205" t="s">
        <v>563</v>
      </c>
      <c r="F563" s="205"/>
      <c r="G563" s="180" t="s">
        <v>6</v>
      </c>
      <c r="H563" s="181">
        <v>0.56100000000000005</v>
      </c>
      <c r="I563" s="182">
        <v>24.14</v>
      </c>
      <c r="J563" s="182">
        <v>13.54</v>
      </c>
    </row>
    <row r="564" spans="1:10" ht="24" customHeight="1">
      <c r="A564" s="178" t="s">
        <v>561</v>
      </c>
      <c r="B564" s="179" t="s">
        <v>564</v>
      </c>
      <c r="C564" s="178" t="s">
        <v>268</v>
      </c>
      <c r="D564" s="178" t="s">
        <v>13</v>
      </c>
      <c r="E564" s="205" t="s">
        <v>563</v>
      </c>
      <c r="F564" s="205"/>
      <c r="G564" s="180" t="s">
        <v>6</v>
      </c>
      <c r="H564" s="181">
        <v>0.28000000000000003</v>
      </c>
      <c r="I564" s="182">
        <v>18.05</v>
      </c>
      <c r="J564" s="182">
        <v>5.05</v>
      </c>
    </row>
    <row r="565" spans="1:10" ht="24" customHeight="1">
      <c r="A565" s="183" t="s">
        <v>565</v>
      </c>
      <c r="B565" s="184" t="s">
        <v>816</v>
      </c>
      <c r="C565" s="183" t="s">
        <v>268</v>
      </c>
      <c r="D565" s="183" t="s">
        <v>817</v>
      </c>
      <c r="E565" s="204" t="s">
        <v>568</v>
      </c>
      <c r="F565" s="204"/>
      <c r="G565" s="185" t="s">
        <v>588</v>
      </c>
      <c r="H565" s="186">
        <v>0.5</v>
      </c>
      <c r="I565" s="187">
        <v>0.68</v>
      </c>
      <c r="J565" s="187">
        <v>0.34</v>
      </c>
    </row>
    <row r="566" spans="1:10" ht="24" customHeight="1">
      <c r="A566" s="183" t="s">
        <v>565</v>
      </c>
      <c r="B566" s="184" t="s">
        <v>651</v>
      </c>
      <c r="C566" s="183" t="s">
        <v>268</v>
      </c>
      <c r="D566" s="183" t="s">
        <v>652</v>
      </c>
      <c r="E566" s="204" t="s">
        <v>568</v>
      </c>
      <c r="F566" s="204"/>
      <c r="G566" s="185" t="s">
        <v>653</v>
      </c>
      <c r="H566" s="186">
        <v>0.21</v>
      </c>
      <c r="I566" s="187">
        <v>13.45</v>
      </c>
      <c r="J566" s="187">
        <v>2.82</v>
      </c>
    </row>
    <row r="567" spans="1:10">
      <c r="A567" s="188"/>
      <c r="B567" s="188"/>
      <c r="C567" s="188"/>
      <c r="D567" s="188"/>
      <c r="E567" s="188" t="s">
        <v>575</v>
      </c>
      <c r="F567" s="189">
        <v>22.83</v>
      </c>
      <c r="G567" s="188" t="s">
        <v>576</v>
      </c>
      <c r="H567" s="189">
        <v>0</v>
      </c>
      <c r="I567" s="188" t="s">
        <v>577</v>
      </c>
      <c r="J567" s="189">
        <v>22.83</v>
      </c>
    </row>
    <row r="568" spans="1:10" ht="13.8" thickBot="1">
      <c r="A568" s="188"/>
      <c r="B568" s="188"/>
      <c r="C568" s="188"/>
      <c r="D568" s="188"/>
      <c r="E568" s="188" t="s">
        <v>578</v>
      </c>
      <c r="F568" s="189">
        <v>13.43</v>
      </c>
      <c r="G568" s="188"/>
      <c r="H568" s="203" t="s">
        <v>579</v>
      </c>
      <c r="I568" s="203"/>
      <c r="J568" s="189">
        <v>63.18</v>
      </c>
    </row>
    <row r="569" spans="1:10" ht="0.9" customHeight="1" thickTop="1">
      <c r="A569" s="190"/>
      <c r="B569" s="190"/>
      <c r="C569" s="190"/>
      <c r="D569" s="190"/>
      <c r="E569" s="190"/>
      <c r="F569" s="190"/>
      <c r="G569" s="190"/>
      <c r="H569" s="190"/>
      <c r="I569" s="190"/>
      <c r="J569" s="190"/>
    </row>
    <row r="570" spans="1:10" ht="18" customHeight="1">
      <c r="A570" s="123" t="s">
        <v>499</v>
      </c>
      <c r="B570" s="125" t="s">
        <v>242</v>
      </c>
      <c r="C570" s="123" t="s">
        <v>243</v>
      </c>
      <c r="D570" s="123" t="s">
        <v>244</v>
      </c>
      <c r="E570" s="198" t="s">
        <v>558</v>
      </c>
      <c r="F570" s="198"/>
      <c r="G570" s="124" t="s">
        <v>245</v>
      </c>
      <c r="H570" s="125" t="s">
        <v>246</v>
      </c>
      <c r="I570" s="125" t="s">
        <v>247</v>
      </c>
      <c r="J570" s="125" t="s">
        <v>249</v>
      </c>
    </row>
    <row r="571" spans="1:10" ht="48" customHeight="1">
      <c r="A571" s="130" t="s">
        <v>559</v>
      </c>
      <c r="B571" s="131" t="s">
        <v>500</v>
      </c>
      <c r="C571" s="130" t="s">
        <v>256</v>
      </c>
      <c r="D571" s="130" t="s">
        <v>501</v>
      </c>
      <c r="E571" s="206" t="s">
        <v>818</v>
      </c>
      <c r="F571" s="206"/>
      <c r="G571" s="132" t="s">
        <v>4</v>
      </c>
      <c r="H571" s="177">
        <v>1</v>
      </c>
      <c r="I571" s="133">
        <v>91.14</v>
      </c>
      <c r="J571" s="133">
        <v>91.14</v>
      </c>
    </row>
    <row r="572" spans="1:10" ht="24" customHeight="1">
      <c r="A572" s="178" t="s">
        <v>561</v>
      </c>
      <c r="B572" s="179" t="s">
        <v>819</v>
      </c>
      <c r="C572" s="178" t="s">
        <v>268</v>
      </c>
      <c r="D572" s="178" t="s">
        <v>8</v>
      </c>
      <c r="E572" s="205" t="s">
        <v>563</v>
      </c>
      <c r="F572" s="205"/>
      <c r="G572" s="180" t="s">
        <v>6</v>
      </c>
      <c r="H572" s="181">
        <v>0.192</v>
      </c>
      <c r="I572" s="182">
        <v>19.37</v>
      </c>
      <c r="J572" s="182">
        <v>3.71</v>
      </c>
    </row>
    <row r="573" spans="1:10" ht="24" customHeight="1">
      <c r="A573" s="178" t="s">
        <v>561</v>
      </c>
      <c r="B573" s="179" t="s">
        <v>820</v>
      </c>
      <c r="C573" s="178" t="s">
        <v>268</v>
      </c>
      <c r="D573" s="178" t="s">
        <v>93</v>
      </c>
      <c r="E573" s="205" t="s">
        <v>563</v>
      </c>
      <c r="F573" s="205"/>
      <c r="G573" s="180" t="s">
        <v>6</v>
      </c>
      <c r="H573" s="181">
        <v>0.94799999999999995</v>
      </c>
      <c r="I573" s="182">
        <v>24.14</v>
      </c>
      <c r="J573" s="182">
        <v>22.88</v>
      </c>
    </row>
    <row r="574" spans="1:10" ht="24" customHeight="1">
      <c r="A574" s="183" t="s">
        <v>565</v>
      </c>
      <c r="B574" s="184" t="s">
        <v>821</v>
      </c>
      <c r="C574" s="183" t="s">
        <v>268</v>
      </c>
      <c r="D574" s="183" t="s">
        <v>822</v>
      </c>
      <c r="E574" s="204" t="s">
        <v>568</v>
      </c>
      <c r="F574" s="204"/>
      <c r="G574" s="185" t="s">
        <v>653</v>
      </c>
      <c r="H574" s="186">
        <v>0.61499999999999999</v>
      </c>
      <c r="I574" s="187">
        <v>12.73</v>
      </c>
      <c r="J574" s="187">
        <v>7.82</v>
      </c>
    </row>
    <row r="575" spans="1:10" ht="24" customHeight="1">
      <c r="A575" s="183" t="s">
        <v>565</v>
      </c>
      <c r="B575" s="184" t="s">
        <v>823</v>
      </c>
      <c r="C575" s="183" t="s">
        <v>268</v>
      </c>
      <c r="D575" s="183" t="s">
        <v>824</v>
      </c>
      <c r="E575" s="204" t="s">
        <v>568</v>
      </c>
      <c r="F575" s="204"/>
      <c r="G575" s="185" t="s">
        <v>588</v>
      </c>
      <c r="H575" s="186">
        <v>0.26</v>
      </c>
      <c r="I575" s="187">
        <v>8.5399999999999991</v>
      </c>
      <c r="J575" s="187">
        <v>2.2200000000000002</v>
      </c>
    </row>
    <row r="576" spans="1:10" ht="24" customHeight="1">
      <c r="A576" s="183" t="s">
        <v>565</v>
      </c>
      <c r="B576" s="184" t="s">
        <v>825</v>
      </c>
      <c r="C576" s="183" t="s">
        <v>268</v>
      </c>
      <c r="D576" s="183" t="s">
        <v>826</v>
      </c>
      <c r="E576" s="204" t="s">
        <v>568</v>
      </c>
      <c r="F576" s="204"/>
      <c r="G576" s="185" t="s">
        <v>4</v>
      </c>
      <c r="H576" s="186">
        <v>1.125</v>
      </c>
      <c r="I576" s="187">
        <v>48.46</v>
      </c>
      <c r="J576" s="187">
        <v>54.51</v>
      </c>
    </row>
    <row r="577" spans="1:10">
      <c r="A577" s="188"/>
      <c r="B577" s="188"/>
      <c r="C577" s="188"/>
      <c r="D577" s="188"/>
      <c r="E577" s="188" t="s">
        <v>575</v>
      </c>
      <c r="F577" s="189">
        <v>22.79</v>
      </c>
      <c r="G577" s="188" t="s">
        <v>576</v>
      </c>
      <c r="H577" s="189">
        <v>0</v>
      </c>
      <c r="I577" s="188" t="s">
        <v>577</v>
      </c>
      <c r="J577" s="189">
        <v>22.79</v>
      </c>
    </row>
    <row r="578" spans="1:10" ht="13.8" thickBot="1">
      <c r="A578" s="188"/>
      <c r="B578" s="188"/>
      <c r="C578" s="188"/>
      <c r="D578" s="188"/>
      <c r="E578" s="188" t="s">
        <v>578</v>
      </c>
      <c r="F578" s="189">
        <v>24.6</v>
      </c>
      <c r="G578" s="188"/>
      <c r="H578" s="203" t="s">
        <v>579</v>
      </c>
      <c r="I578" s="203"/>
      <c r="J578" s="189">
        <v>115.74</v>
      </c>
    </row>
    <row r="579" spans="1:10" ht="0.9" customHeight="1" thickTop="1">
      <c r="A579" s="190"/>
      <c r="B579" s="190"/>
      <c r="C579" s="190"/>
      <c r="D579" s="190"/>
      <c r="E579" s="190"/>
      <c r="F579" s="190"/>
      <c r="G579" s="190"/>
      <c r="H579" s="190"/>
      <c r="I579" s="190"/>
      <c r="J579" s="190"/>
    </row>
    <row r="580" spans="1:10" ht="18" customHeight="1">
      <c r="A580" s="123" t="s">
        <v>502</v>
      </c>
      <c r="B580" s="125" t="s">
        <v>242</v>
      </c>
      <c r="C580" s="123" t="s">
        <v>243</v>
      </c>
      <c r="D580" s="123" t="s">
        <v>244</v>
      </c>
      <c r="E580" s="198" t="s">
        <v>558</v>
      </c>
      <c r="F580" s="198"/>
      <c r="G580" s="124" t="s">
        <v>245</v>
      </c>
      <c r="H580" s="125" t="s">
        <v>246</v>
      </c>
      <c r="I580" s="125" t="s">
        <v>247</v>
      </c>
      <c r="J580" s="125" t="s">
        <v>249</v>
      </c>
    </row>
    <row r="581" spans="1:10" ht="36" customHeight="1">
      <c r="A581" s="130" t="s">
        <v>559</v>
      </c>
      <c r="B581" s="131" t="s">
        <v>503</v>
      </c>
      <c r="C581" s="130" t="s">
        <v>268</v>
      </c>
      <c r="D581" s="130" t="s">
        <v>504</v>
      </c>
      <c r="E581" s="206" t="s">
        <v>818</v>
      </c>
      <c r="F581" s="206"/>
      <c r="G581" s="132" t="s">
        <v>4</v>
      </c>
      <c r="H581" s="177">
        <v>1</v>
      </c>
      <c r="I581" s="133">
        <v>45.77</v>
      </c>
      <c r="J581" s="133">
        <v>45.77</v>
      </c>
    </row>
    <row r="582" spans="1:10" ht="36" customHeight="1">
      <c r="A582" s="178" t="s">
        <v>561</v>
      </c>
      <c r="B582" s="179" t="s">
        <v>827</v>
      </c>
      <c r="C582" s="178" t="s">
        <v>268</v>
      </c>
      <c r="D582" s="178" t="s">
        <v>828</v>
      </c>
      <c r="E582" s="205" t="s">
        <v>563</v>
      </c>
      <c r="F582" s="205"/>
      <c r="G582" s="180" t="s">
        <v>21</v>
      </c>
      <c r="H582" s="181">
        <v>2.5000000000000001E-2</v>
      </c>
      <c r="I582" s="182">
        <v>724.77</v>
      </c>
      <c r="J582" s="182">
        <v>18.11</v>
      </c>
    </row>
    <row r="583" spans="1:10" ht="24" customHeight="1">
      <c r="A583" s="178" t="s">
        <v>561</v>
      </c>
      <c r="B583" s="179" t="s">
        <v>624</v>
      </c>
      <c r="C583" s="178" t="s">
        <v>268</v>
      </c>
      <c r="D583" s="178" t="s">
        <v>12</v>
      </c>
      <c r="E583" s="205" t="s">
        <v>563</v>
      </c>
      <c r="F583" s="205"/>
      <c r="G583" s="180" t="s">
        <v>6</v>
      </c>
      <c r="H583" s="181">
        <v>0.46700000000000003</v>
      </c>
      <c r="I583" s="182">
        <v>24.14</v>
      </c>
      <c r="J583" s="182">
        <v>11.27</v>
      </c>
    </row>
    <row r="584" spans="1:10" ht="24" customHeight="1">
      <c r="A584" s="178" t="s">
        <v>561</v>
      </c>
      <c r="B584" s="179" t="s">
        <v>564</v>
      </c>
      <c r="C584" s="178" t="s">
        <v>268</v>
      </c>
      <c r="D584" s="178" t="s">
        <v>13</v>
      </c>
      <c r="E584" s="205" t="s">
        <v>563</v>
      </c>
      <c r="F584" s="205"/>
      <c r="G584" s="180" t="s">
        <v>6</v>
      </c>
      <c r="H584" s="181">
        <v>9.4E-2</v>
      </c>
      <c r="I584" s="182">
        <v>18.05</v>
      </c>
      <c r="J584" s="182">
        <v>1.69</v>
      </c>
    </row>
    <row r="585" spans="1:10" ht="24" customHeight="1">
      <c r="A585" s="183" t="s">
        <v>565</v>
      </c>
      <c r="B585" s="184" t="s">
        <v>829</v>
      </c>
      <c r="C585" s="183" t="s">
        <v>268</v>
      </c>
      <c r="D585" s="183" t="s">
        <v>830</v>
      </c>
      <c r="E585" s="204" t="s">
        <v>568</v>
      </c>
      <c r="F585" s="204"/>
      <c r="G585" s="185" t="s">
        <v>4</v>
      </c>
      <c r="H585" s="186">
        <v>1.05</v>
      </c>
      <c r="I585" s="187">
        <v>14</v>
      </c>
      <c r="J585" s="187">
        <v>14.7</v>
      </c>
    </row>
    <row r="586" spans="1:10">
      <c r="A586" s="188"/>
      <c r="B586" s="188"/>
      <c r="C586" s="188"/>
      <c r="D586" s="188"/>
      <c r="E586" s="188" t="s">
        <v>575</v>
      </c>
      <c r="F586" s="189">
        <v>15.399999999999999</v>
      </c>
      <c r="G586" s="188" t="s">
        <v>576</v>
      </c>
      <c r="H586" s="189">
        <v>0</v>
      </c>
      <c r="I586" s="188" t="s">
        <v>577</v>
      </c>
      <c r="J586" s="189">
        <v>15.399999999999999</v>
      </c>
    </row>
    <row r="587" spans="1:10" ht="13.8" thickBot="1">
      <c r="A587" s="188"/>
      <c r="B587" s="188"/>
      <c r="C587" s="188"/>
      <c r="D587" s="188"/>
      <c r="E587" s="188" t="s">
        <v>578</v>
      </c>
      <c r="F587" s="189">
        <v>12.35</v>
      </c>
      <c r="G587" s="188"/>
      <c r="H587" s="203" t="s">
        <v>579</v>
      </c>
      <c r="I587" s="203"/>
      <c r="J587" s="189">
        <v>58.12</v>
      </c>
    </row>
    <row r="588" spans="1:10" ht="0.9" customHeight="1" thickTop="1">
      <c r="A588" s="190"/>
      <c r="B588" s="190"/>
      <c r="C588" s="190"/>
      <c r="D588" s="190"/>
      <c r="E588" s="190"/>
      <c r="F588" s="190"/>
      <c r="G588" s="190"/>
      <c r="H588" s="190"/>
      <c r="I588" s="190"/>
      <c r="J588" s="190"/>
    </row>
    <row r="589" spans="1:10" ht="18" customHeight="1">
      <c r="A589" s="123" t="s">
        <v>505</v>
      </c>
      <c r="B589" s="125" t="s">
        <v>242</v>
      </c>
      <c r="C589" s="123" t="s">
        <v>243</v>
      </c>
      <c r="D589" s="123" t="s">
        <v>244</v>
      </c>
      <c r="E589" s="198" t="s">
        <v>558</v>
      </c>
      <c r="F589" s="198"/>
      <c r="G589" s="124" t="s">
        <v>245</v>
      </c>
      <c r="H589" s="125" t="s">
        <v>246</v>
      </c>
      <c r="I589" s="125" t="s">
        <v>247</v>
      </c>
      <c r="J589" s="125" t="s">
        <v>249</v>
      </c>
    </row>
    <row r="590" spans="1:10" ht="48" customHeight="1">
      <c r="A590" s="130" t="s">
        <v>559</v>
      </c>
      <c r="B590" s="131" t="s">
        <v>506</v>
      </c>
      <c r="C590" s="130" t="s">
        <v>256</v>
      </c>
      <c r="D590" s="130" t="s">
        <v>507</v>
      </c>
      <c r="E590" s="206" t="s">
        <v>818</v>
      </c>
      <c r="F590" s="206"/>
      <c r="G590" s="132" t="s">
        <v>4</v>
      </c>
      <c r="H590" s="177">
        <v>1</v>
      </c>
      <c r="I590" s="133">
        <v>30.33</v>
      </c>
      <c r="J590" s="133">
        <v>30.33</v>
      </c>
    </row>
    <row r="591" spans="1:10" ht="24" customHeight="1">
      <c r="A591" s="178" t="s">
        <v>561</v>
      </c>
      <c r="B591" s="179" t="s">
        <v>819</v>
      </c>
      <c r="C591" s="178" t="s">
        <v>268</v>
      </c>
      <c r="D591" s="178" t="s">
        <v>8</v>
      </c>
      <c r="E591" s="205" t="s">
        <v>563</v>
      </c>
      <c r="F591" s="205"/>
      <c r="G591" s="180" t="s">
        <v>6</v>
      </c>
      <c r="H591" s="181">
        <v>9.6000000000000002E-2</v>
      </c>
      <c r="I591" s="182">
        <v>19.37</v>
      </c>
      <c r="J591" s="182">
        <v>1.85</v>
      </c>
    </row>
    <row r="592" spans="1:10" ht="24" customHeight="1">
      <c r="A592" s="178" t="s">
        <v>561</v>
      </c>
      <c r="B592" s="179" t="s">
        <v>820</v>
      </c>
      <c r="C592" s="178" t="s">
        <v>268</v>
      </c>
      <c r="D592" s="178" t="s">
        <v>93</v>
      </c>
      <c r="E592" s="205" t="s">
        <v>563</v>
      </c>
      <c r="F592" s="205"/>
      <c r="G592" s="180" t="s">
        <v>6</v>
      </c>
      <c r="H592" s="181">
        <v>0.47599999999999998</v>
      </c>
      <c r="I592" s="182">
        <v>24.14</v>
      </c>
      <c r="J592" s="182">
        <v>11.49</v>
      </c>
    </row>
    <row r="593" spans="1:10" ht="48" customHeight="1">
      <c r="A593" s="183" t="s">
        <v>565</v>
      </c>
      <c r="B593" s="184" t="s">
        <v>831</v>
      </c>
      <c r="C593" s="183" t="s">
        <v>256</v>
      </c>
      <c r="D593" s="183" t="s">
        <v>832</v>
      </c>
      <c r="E593" s="204" t="s">
        <v>568</v>
      </c>
      <c r="F593" s="204"/>
      <c r="G593" s="185" t="s">
        <v>658</v>
      </c>
      <c r="H593" s="186">
        <v>0.75</v>
      </c>
      <c r="I593" s="187">
        <v>22.66</v>
      </c>
      <c r="J593" s="187">
        <v>16.989999999999998</v>
      </c>
    </row>
    <row r="594" spans="1:10">
      <c r="A594" s="188"/>
      <c r="B594" s="188"/>
      <c r="C594" s="188"/>
      <c r="D594" s="188"/>
      <c r="E594" s="188" t="s">
        <v>575</v>
      </c>
      <c r="F594" s="189">
        <v>11.430000000000001</v>
      </c>
      <c r="G594" s="188" t="s">
        <v>576</v>
      </c>
      <c r="H594" s="189">
        <v>0</v>
      </c>
      <c r="I594" s="188" t="s">
        <v>577</v>
      </c>
      <c r="J594" s="189">
        <v>11.430000000000001</v>
      </c>
    </row>
    <row r="595" spans="1:10" ht="13.8" thickBot="1">
      <c r="A595" s="188"/>
      <c r="B595" s="188"/>
      <c r="C595" s="188"/>
      <c r="D595" s="188"/>
      <c r="E595" s="188" t="s">
        <v>578</v>
      </c>
      <c r="F595" s="189">
        <v>8.18</v>
      </c>
      <c r="G595" s="188"/>
      <c r="H595" s="203" t="s">
        <v>579</v>
      </c>
      <c r="I595" s="203"/>
      <c r="J595" s="189">
        <v>38.51</v>
      </c>
    </row>
    <row r="596" spans="1:10" ht="0.9" customHeight="1" thickTop="1">
      <c r="A596" s="190"/>
      <c r="B596" s="190"/>
      <c r="C596" s="190"/>
      <c r="D596" s="190"/>
      <c r="E596" s="190"/>
      <c r="F596" s="190"/>
      <c r="G596" s="190"/>
      <c r="H596" s="190"/>
      <c r="I596" s="190"/>
      <c r="J596" s="190"/>
    </row>
    <row r="597" spans="1:10" ht="18" customHeight="1">
      <c r="A597" s="123" t="s">
        <v>510</v>
      </c>
      <c r="B597" s="125" t="s">
        <v>242</v>
      </c>
      <c r="C597" s="123" t="s">
        <v>243</v>
      </c>
      <c r="D597" s="123" t="s">
        <v>244</v>
      </c>
      <c r="E597" s="198" t="s">
        <v>558</v>
      </c>
      <c r="F597" s="198"/>
      <c r="G597" s="124" t="s">
        <v>245</v>
      </c>
      <c r="H597" s="125" t="s">
        <v>246</v>
      </c>
      <c r="I597" s="125" t="s">
        <v>247</v>
      </c>
      <c r="J597" s="125" t="s">
        <v>249</v>
      </c>
    </row>
    <row r="598" spans="1:10" ht="24" customHeight="1">
      <c r="A598" s="130" t="s">
        <v>559</v>
      </c>
      <c r="B598" s="131" t="s">
        <v>511</v>
      </c>
      <c r="C598" s="130" t="s">
        <v>256</v>
      </c>
      <c r="D598" s="130" t="s">
        <v>512</v>
      </c>
      <c r="E598" s="206" t="s">
        <v>741</v>
      </c>
      <c r="F598" s="206"/>
      <c r="G598" s="132" t="s">
        <v>21</v>
      </c>
      <c r="H598" s="177">
        <v>1</v>
      </c>
      <c r="I598" s="133">
        <v>90.25</v>
      </c>
      <c r="J598" s="133">
        <v>90.25</v>
      </c>
    </row>
    <row r="599" spans="1:10" ht="24" customHeight="1">
      <c r="A599" s="178" t="s">
        <v>561</v>
      </c>
      <c r="B599" s="179" t="s">
        <v>564</v>
      </c>
      <c r="C599" s="178" t="s">
        <v>268</v>
      </c>
      <c r="D599" s="178" t="s">
        <v>13</v>
      </c>
      <c r="E599" s="205" t="s">
        <v>563</v>
      </c>
      <c r="F599" s="205"/>
      <c r="G599" s="180" t="s">
        <v>6</v>
      </c>
      <c r="H599" s="181">
        <v>5</v>
      </c>
      <c r="I599" s="182">
        <v>18.05</v>
      </c>
      <c r="J599" s="182">
        <v>90.25</v>
      </c>
    </row>
    <row r="600" spans="1:10">
      <c r="A600" s="188"/>
      <c r="B600" s="188"/>
      <c r="C600" s="188"/>
      <c r="D600" s="188"/>
      <c r="E600" s="188" t="s">
        <v>575</v>
      </c>
      <c r="F600" s="189">
        <v>74.099999999999994</v>
      </c>
      <c r="G600" s="188" t="s">
        <v>576</v>
      </c>
      <c r="H600" s="189">
        <v>0</v>
      </c>
      <c r="I600" s="188" t="s">
        <v>577</v>
      </c>
      <c r="J600" s="189">
        <v>74.099999999999994</v>
      </c>
    </row>
    <row r="601" spans="1:10" ht="13.8" thickBot="1">
      <c r="A601" s="188"/>
      <c r="B601" s="188"/>
      <c r="C601" s="188"/>
      <c r="D601" s="188"/>
      <c r="E601" s="188" t="s">
        <v>578</v>
      </c>
      <c r="F601" s="189">
        <v>24.36</v>
      </c>
      <c r="G601" s="188"/>
      <c r="H601" s="203" t="s">
        <v>579</v>
      </c>
      <c r="I601" s="203"/>
      <c r="J601" s="189">
        <v>114.61</v>
      </c>
    </row>
    <row r="602" spans="1:10" ht="0.9" customHeight="1" thickTop="1">
      <c r="A602" s="190"/>
      <c r="B602" s="190"/>
      <c r="C602" s="190"/>
      <c r="D602" s="190"/>
      <c r="E602" s="190"/>
      <c r="F602" s="190"/>
      <c r="G602" s="190"/>
      <c r="H602" s="190"/>
      <c r="I602" s="190"/>
      <c r="J602" s="190"/>
    </row>
    <row r="603" spans="1:10" ht="18" customHeight="1">
      <c r="A603" s="123" t="s">
        <v>513</v>
      </c>
      <c r="B603" s="125" t="s">
        <v>242</v>
      </c>
      <c r="C603" s="123" t="s">
        <v>243</v>
      </c>
      <c r="D603" s="123" t="s">
        <v>244</v>
      </c>
      <c r="E603" s="198" t="s">
        <v>558</v>
      </c>
      <c r="F603" s="198"/>
      <c r="G603" s="124" t="s">
        <v>245</v>
      </c>
      <c r="H603" s="125" t="s">
        <v>246</v>
      </c>
      <c r="I603" s="125" t="s">
        <v>247</v>
      </c>
      <c r="J603" s="125" t="s">
        <v>249</v>
      </c>
    </row>
    <row r="604" spans="1:10" ht="24" customHeight="1">
      <c r="A604" s="130" t="s">
        <v>559</v>
      </c>
      <c r="B604" s="131" t="s">
        <v>514</v>
      </c>
      <c r="C604" s="130" t="s">
        <v>256</v>
      </c>
      <c r="D604" s="130" t="s">
        <v>515</v>
      </c>
      <c r="E604" s="206" t="s">
        <v>833</v>
      </c>
      <c r="F604" s="206"/>
      <c r="G604" s="132" t="s">
        <v>2</v>
      </c>
      <c r="H604" s="177">
        <v>1</v>
      </c>
      <c r="I604" s="133">
        <v>10.25</v>
      </c>
      <c r="J604" s="133">
        <v>10.25</v>
      </c>
    </row>
    <row r="605" spans="1:10" ht="24" customHeight="1">
      <c r="A605" s="178" t="s">
        <v>561</v>
      </c>
      <c r="B605" s="179" t="s">
        <v>624</v>
      </c>
      <c r="C605" s="178" t="s">
        <v>268</v>
      </c>
      <c r="D605" s="178" t="s">
        <v>12</v>
      </c>
      <c r="E605" s="205" t="s">
        <v>563</v>
      </c>
      <c r="F605" s="205"/>
      <c r="G605" s="180" t="s">
        <v>6</v>
      </c>
      <c r="H605" s="181">
        <v>0.05</v>
      </c>
      <c r="I605" s="182">
        <v>24.14</v>
      </c>
      <c r="J605" s="182">
        <v>1.2</v>
      </c>
    </row>
    <row r="606" spans="1:10" ht="24" customHeight="1">
      <c r="A606" s="178" t="s">
        <v>561</v>
      </c>
      <c r="B606" s="179" t="s">
        <v>564</v>
      </c>
      <c r="C606" s="178" t="s">
        <v>268</v>
      </c>
      <c r="D606" s="178" t="s">
        <v>13</v>
      </c>
      <c r="E606" s="205" t="s">
        <v>563</v>
      </c>
      <c r="F606" s="205"/>
      <c r="G606" s="180" t="s">
        <v>6</v>
      </c>
      <c r="H606" s="181">
        <v>0.2</v>
      </c>
      <c r="I606" s="182">
        <v>18.05</v>
      </c>
      <c r="J606" s="182">
        <v>3.61</v>
      </c>
    </row>
    <row r="607" spans="1:10" ht="24" customHeight="1">
      <c r="A607" s="183" t="s">
        <v>565</v>
      </c>
      <c r="B607" s="184" t="s">
        <v>795</v>
      </c>
      <c r="C607" s="183" t="s">
        <v>268</v>
      </c>
      <c r="D607" s="183" t="s">
        <v>796</v>
      </c>
      <c r="E607" s="204" t="s">
        <v>568</v>
      </c>
      <c r="F607" s="204"/>
      <c r="G607" s="185" t="s">
        <v>21</v>
      </c>
      <c r="H607" s="186">
        <v>7.0000000000000001E-3</v>
      </c>
      <c r="I607" s="187">
        <v>105</v>
      </c>
      <c r="J607" s="187">
        <v>0.73</v>
      </c>
    </row>
    <row r="608" spans="1:10" ht="24" customHeight="1">
      <c r="A608" s="183" t="s">
        <v>565</v>
      </c>
      <c r="B608" s="184" t="s">
        <v>834</v>
      </c>
      <c r="C608" s="183" t="s">
        <v>256</v>
      </c>
      <c r="D608" s="183" t="s">
        <v>835</v>
      </c>
      <c r="E608" s="204" t="s">
        <v>568</v>
      </c>
      <c r="F608" s="204"/>
      <c r="G608" s="185" t="s">
        <v>1</v>
      </c>
      <c r="H608" s="186">
        <v>1.2</v>
      </c>
      <c r="I608" s="187">
        <v>3.93</v>
      </c>
      <c r="J608" s="187">
        <v>4.71</v>
      </c>
    </row>
    <row r="609" spans="1:10">
      <c r="A609" s="188"/>
      <c r="B609" s="188"/>
      <c r="C609" s="188"/>
      <c r="D609" s="188"/>
      <c r="E609" s="188" t="s">
        <v>575</v>
      </c>
      <c r="F609" s="189">
        <v>3.99</v>
      </c>
      <c r="G609" s="188" t="s">
        <v>576</v>
      </c>
      <c r="H609" s="189">
        <v>0</v>
      </c>
      <c r="I609" s="188" t="s">
        <v>577</v>
      </c>
      <c r="J609" s="189">
        <v>3.99</v>
      </c>
    </row>
    <row r="610" spans="1:10" ht="13.8" thickBot="1">
      <c r="A610" s="188"/>
      <c r="B610" s="188"/>
      <c r="C610" s="188"/>
      <c r="D610" s="188"/>
      <c r="E610" s="188" t="s">
        <v>578</v>
      </c>
      <c r="F610" s="189">
        <v>2.76</v>
      </c>
      <c r="G610" s="188"/>
      <c r="H610" s="203" t="s">
        <v>579</v>
      </c>
      <c r="I610" s="203"/>
      <c r="J610" s="189">
        <v>13.01</v>
      </c>
    </row>
    <row r="611" spans="1:10" ht="0.9" customHeight="1" thickTop="1">
      <c r="A611" s="190"/>
      <c r="B611" s="190"/>
      <c r="C611" s="190"/>
      <c r="D611" s="190"/>
      <c r="E611" s="190"/>
      <c r="F611" s="190"/>
      <c r="G611" s="190"/>
      <c r="H611" s="190"/>
      <c r="I611" s="190"/>
      <c r="J611" s="190"/>
    </row>
    <row r="612" spans="1:10" ht="18" customHeight="1">
      <c r="A612" s="123" t="s">
        <v>516</v>
      </c>
      <c r="B612" s="125" t="s">
        <v>242</v>
      </c>
      <c r="C612" s="123" t="s">
        <v>243</v>
      </c>
      <c r="D612" s="123" t="s">
        <v>244</v>
      </c>
      <c r="E612" s="198" t="s">
        <v>558</v>
      </c>
      <c r="F612" s="198"/>
      <c r="G612" s="124" t="s">
        <v>245</v>
      </c>
      <c r="H612" s="125" t="s">
        <v>246</v>
      </c>
      <c r="I612" s="125" t="s">
        <v>247</v>
      </c>
      <c r="J612" s="125" t="s">
        <v>249</v>
      </c>
    </row>
    <row r="613" spans="1:10" ht="24" customHeight="1">
      <c r="A613" s="130" t="s">
        <v>559</v>
      </c>
      <c r="B613" s="131" t="s">
        <v>517</v>
      </c>
      <c r="C613" s="130" t="s">
        <v>268</v>
      </c>
      <c r="D613" s="130" t="s">
        <v>518</v>
      </c>
      <c r="E613" s="206" t="s">
        <v>741</v>
      </c>
      <c r="F613" s="206"/>
      <c r="G613" s="132" t="s">
        <v>4</v>
      </c>
      <c r="H613" s="177">
        <v>1</v>
      </c>
      <c r="I613" s="133">
        <v>1.7</v>
      </c>
      <c r="J613" s="133">
        <v>1.7</v>
      </c>
    </row>
    <row r="614" spans="1:10" ht="24" customHeight="1">
      <c r="A614" s="178" t="s">
        <v>561</v>
      </c>
      <c r="B614" s="179" t="s">
        <v>564</v>
      </c>
      <c r="C614" s="178" t="s">
        <v>268</v>
      </c>
      <c r="D614" s="178" t="s">
        <v>13</v>
      </c>
      <c r="E614" s="205" t="s">
        <v>563</v>
      </c>
      <c r="F614" s="205"/>
      <c r="G614" s="180" t="s">
        <v>6</v>
      </c>
      <c r="H614" s="181">
        <v>7.5899999999999995E-2</v>
      </c>
      <c r="I614" s="182">
        <v>18.05</v>
      </c>
      <c r="J614" s="182">
        <v>1.36</v>
      </c>
    </row>
    <row r="615" spans="1:10" ht="24" customHeight="1">
      <c r="A615" s="178" t="s">
        <v>561</v>
      </c>
      <c r="B615" s="179" t="s">
        <v>836</v>
      </c>
      <c r="C615" s="178" t="s">
        <v>268</v>
      </c>
      <c r="D615" s="178" t="s">
        <v>144</v>
      </c>
      <c r="E615" s="205" t="s">
        <v>563</v>
      </c>
      <c r="F615" s="205"/>
      <c r="G615" s="180" t="s">
        <v>6</v>
      </c>
      <c r="H615" s="181">
        <v>1.9E-2</v>
      </c>
      <c r="I615" s="182">
        <v>18.350000000000001</v>
      </c>
      <c r="J615" s="182">
        <v>0.34</v>
      </c>
    </row>
    <row r="616" spans="1:10">
      <c r="A616" s="188"/>
      <c r="B616" s="188"/>
      <c r="C616" s="188"/>
      <c r="D616" s="188"/>
      <c r="E616" s="188" t="s">
        <v>575</v>
      </c>
      <c r="F616" s="189">
        <v>1.4</v>
      </c>
      <c r="G616" s="188" t="s">
        <v>576</v>
      </c>
      <c r="H616" s="189">
        <v>0</v>
      </c>
      <c r="I616" s="188" t="s">
        <v>577</v>
      </c>
      <c r="J616" s="189">
        <v>1.4</v>
      </c>
    </row>
    <row r="617" spans="1:10" ht="13.8" thickBot="1">
      <c r="A617" s="188"/>
      <c r="B617" s="188"/>
      <c r="C617" s="188"/>
      <c r="D617" s="188"/>
      <c r="E617" s="188" t="s">
        <v>578</v>
      </c>
      <c r="F617" s="189">
        <v>0.45</v>
      </c>
      <c r="G617" s="188"/>
      <c r="H617" s="203" t="s">
        <v>579</v>
      </c>
      <c r="I617" s="203"/>
      <c r="J617" s="189">
        <v>2.15</v>
      </c>
    </row>
    <row r="618" spans="1:10" ht="0.9" customHeight="1" thickTop="1">
      <c r="A618" s="190"/>
      <c r="B618" s="190"/>
      <c r="C618" s="190"/>
      <c r="D618" s="190"/>
      <c r="E618" s="190"/>
      <c r="F618" s="190"/>
      <c r="G618" s="190"/>
      <c r="H618" s="190"/>
      <c r="I618" s="190"/>
      <c r="J618" s="190"/>
    </row>
    <row r="619" spans="1:10" ht="18" customHeight="1">
      <c r="A619" s="123" t="s">
        <v>519</v>
      </c>
      <c r="B619" s="125" t="s">
        <v>242</v>
      </c>
      <c r="C619" s="123" t="s">
        <v>243</v>
      </c>
      <c r="D619" s="123" t="s">
        <v>244</v>
      </c>
      <c r="E619" s="198" t="s">
        <v>558</v>
      </c>
      <c r="F619" s="198"/>
      <c r="G619" s="124" t="s">
        <v>245</v>
      </c>
      <c r="H619" s="125" t="s">
        <v>246</v>
      </c>
      <c r="I619" s="125" t="s">
        <v>247</v>
      </c>
      <c r="J619" s="125" t="s">
        <v>249</v>
      </c>
    </row>
    <row r="620" spans="1:10" ht="24" customHeight="1">
      <c r="A620" s="130" t="s">
        <v>559</v>
      </c>
      <c r="B620" s="131" t="s">
        <v>520</v>
      </c>
      <c r="C620" s="130" t="s">
        <v>268</v>
      </c>
      <c r="D620" s="130" t="s">
        <v>521</v>
      </c>
      <c r="E620" s="206" t="s">
        <v>741</v>
      </c>
      <c r="F620" s="206"/>
      <c r="G620" s="132" t="s">
        <v>4</v>
      </c>
      <c r="H620" s="177">
        <v>1</v>
      </c>
      <c r="I620" s="133">
        <v>11.45</v>
      </c>
      <c r="J620" s="133">
        <v>11.45</v>
      </c>
    </row>
    <row r="621" spans="1:10" ht="24" customHeight="1">
      <c r="A621" s="178" t="s">
        <v>561</v>
      </c>
      <c r="B621" s="179" t="s">
        <v>564</v>
      </c>
      <c r="C621" s="178" t="s">
        <v>268</v>
      </c>
      <c r="D621" s="178" t="s">
        <v>13</v>
      </c>
      <c r="E621" s="205" t="s">
        <v>563</v>
      </c>
      <c r="F621" s="205"/>
      <c r="G621" s="180" t="s">
        <v>6</v>
      </c>
      <c r="H621" s="181">
        <v>0.15640000000000001</v>
      </c>
      <c r="I621" s="182">
        <v>18.05</v>
      </c>
      <c r="J621" s="182">
        <v>2.82</v>
      </c>
    </row>
    <row r="622" spans="1:10" ht="24" customHeight="1">
      <c r="A622" s="178" t="s">
        <v>561</v>
      </c>
      <c r="B622" s="179" t="s">
        <v>836</v>
      </c>
      <c r="C622" s="178" t="s">
        <v>268</v>
      </c>
      <c r="D622" s="178" t="s">
        <v>144</v>
      </c>
      <c r="E622" s="205" t="s">
        <v>563</v>
      </c>
      <c r="F622" s="205"/>
      <c r="G622" s="180" t="s">
        <v>6</v>
      </c>
      <c r="H622" s="181">
        <v>3.9100000000000003E-2</v>
      </c>
      <c r="I622" s="182">
        <v>18.350000000000001</v>
      </c>
      <c r="J622" s="182">
        <v>0.71</v>
      </c>
    </row>
    <row r="623" spans="1:10" ht="24" customHeight="1">
      <c r="A623" s="183" t="s">
        <v>565</v>
      </c>
      <c r="B623" s="184" t="s">
        <v>837</v>
      </c>
      <c r="C623" s="183" t="s">
        <v>268</v>
      </c>
      <c r="D623" s="183" t="s">
        <v>838</v>
      </c>
      <c r="E623" s="204" t="s">
        <v>568</v>
      </c>
      <c r="F623" s="204"/>
      <c r="G623" s="185" t="s">
        <v>4</v>
      </c>
      <c r="H623" s="186">
        <v>1</v>
      </c>
      <c r="I623" s="187">
        <v>7.92</v>
      </c>
      <c r="J623" s="187">
        <v>7.92</v>
      </c>
    </row>
    <row r="624" spans="1:10">
      <c r="A624" s="188"/>
      <c r="B624" s="188"/>
      <c r="C624" s="188"/>
      <c r="D624" s="188"/>
      <c r="E624" s="188" t="s">
        <v>575</v>
      </c>
      <c r="F624" s="189">
        <v>2.89</v>
      </c>
      <c r="G624" s="188" t="s">
        <v>576</v>
      </c>
      <c r="H624" s="189">
        <v>0</v>
      </c>
      <c r="I624" s="188" t="s">
        <v>577</v>
      </c>
      <c r="J624" s="189">
        <v>2.89</v>
      </c>
    </row>
    <row r="625" spans="1:10" ht="13.8" thickBot="1">
      <c r="A625" s="188"/>
      <c r="B625" s="188"/>
      <c r="C625" s="188"/>
      <c r="D625" s="188"/>
      <c r="E625" s="188" t="s">
        <v>578</v>
      </c>
      <c r="F625" s="189">
        <v>3.09</v>
      </c>
      <c r="G625" s="188"/>
      <c r="H625" s="203" t="s">
        <v>579</v>
      </c>
      <c r="I625" s="203"/>
      <c r="J625" s="189">
        <v>14.54</v>
      </c>
    </row>
    <row r="626" spans="1:10" ht="0.9" customHeight="1" thickTop="1">
      <c r="A626" s="190"/>
      <c r="B626" s="190"/>
      <c r="C626" s="190"/>
      <c r="D626" s="190"/>
      <c r="E626" s="190"/>
      <c r="F626" s="190"/>
      <c r="G626" s="190"/>
      <c r="H626" s="190"/>
      <c r="I626" s="190"/>
      <c r="J626" s="190"/>
    </row>
    <row r="627" spans="1:10" ht="18" customHeight="1">
      <c r="A627" s="123" t="s">
        <v>522</v>
      </c>
      <c r="B627" s="125" t="s">
        <v>242</v>
      </c>
      <c r="C627" s="123" t="s">
        <v>243</v>
      </c>
      <c r="D627" s="123" t="s">
        <v>244</v>
      </c>
      <c r="E627" s="198" t="s">
        <v>558</v>
      </c>
      <c r="F627" s="198"/>
      <c r="G627" s="124" t="s">
        <v>245</v>
      </c>
      <c r="H627" s="125" t="s">
        <v>246</v>
      </c>
      <c r="I627" s="125" t="s">
        <v>247</v>
      </c>
      <c r="J627" s="125" t="s">
        <v>249</v>
      </c>
    </row>
    <row r="628" spans="1:10" ht="24" customHeight="1">
      <c r="A628" s="130" t="s">
        <v>559</v>
      </c>
      <c r="B628" s="131" t="s">
        <v>523</v>
      </c>
      <c r="C628" s="130" t="s">
        <v>256</v>
      </c>
      <c r="D628" s="130" t="s">
        <v>524</v>
      </c>
      <c r="E628" s="206" t="s">
        <v>659</v>
      </c>
      <c r="F628" s="206"/>
      <c r="G628" s="132" t="s">
        <v>21</v>
      </c>
      <c r="H628" s="177">
        <v>1</v>
      </c>
      <c r="I628" s="133">
        <v>31.05</v>
      </c>
      <c r="J628" s="133">
        <v>31.05</v>
      </c>
    </row>
    <row r="629" spans="1:10" ht="24" customHeight="1">
      <c r="A629" s="178" t="s">
        <v>561</v>
      </c>
      <c r="B629" s="179" t="s">
        <v>624</v>
      </c>
      <c r="C629" s="178" t="s">
        <v>268</v>
      </c>
      <c r="D629" s="178" t="s">
        <v>12</v>
      </c>
      <c r="E629" s="205" t="s">
        <v>563</v>
      </c>
      <c r="F629" s="205"/>
      <c r="G629" s="180" t="s">
        <v>6</v>
      </c>
      <c r="H629" s="181">
        <v>1.03</v>
      </c>
      <c r="I629" s="182">
        <v>24.14</v>
      </c>
      <c r="J629" s="182">
        <v>24.86</v>
      </c>
    </row>
    <row r="630" spans="1:10" ht="24" customHeight="1">
      <c r="A630" s="178" t="s">
        <v>561</v>
      </c>
      <c r="B630" s="179" t="s">
        <v>564</v>
      </c>
      <c r="C630" s="178" t="s">
        <v>268</v>
      </c>
      <c r="D630" s="178" t="s">
        <v>13</v>
      </c>
      <c r="E630" s="205" t="s">
        <v>563</v>
      </c>
      <c r="F630" s="205"/>
      <c r="G630" s="180" t="s">
        <v>6</v>
      </c>
      <c r="H630" s="181">
        <v>0.34300000000000003</v>
      </c>
      <c r="I630" s="182">
        <v>18.05</v>
      </c>
      <c r="J630" s="182">
        <v>6.19</v>
      </c>
    </row>
    <row r="631" spans="1:10">
      <c r="A631" s="188"/>
      <c r="B631" s="188"/>
      <c r="C631" s="188"/>
      <c r="D631" s="188"/>
      <c r="E631" s="188" t="s">
        <v>575</v>
      </c>
      <c r="F631" s="189">
        <v>26.49</v>
      </c>
      <c r="G631" s="188" t="s">
        <v>576</v>
      </c>
      <c r="H631" s="189">
        <v>0</v>
      </c>
      <c r="I631" s="188" t="s">
        <v>577</v>
      </c>
      <c r="J631" s="189">
        <v>26.49</v>
      </c>
    </row>
    <row r="632" spans="1:10" ht="13.8" thickBot="1">
      <c r="A632" s="188"/>
      <c r="B632" s="188"/>
      <c r="C632" s="188"/>
      <c r="D632" s="188"/>
      <c r="E632" s="188" t="s">
        <v>578</v>
      </c>
      <c r="F632" s="189">
        <v>8.3800000000000008</v>
      </c>
      <c r="G632" s="188"/>
      <c r="H632" s="203" t="s">
        <v>579</v>
      </c>
      <c r="I632" s="203"/>
      <c r="J632" s="189">
        <v>39.43</v>
      </c>
    </row>
    <row r="633" spans="1:10" ht="0.9" customHeight="1" thickTop="1">
      <c r="A633" s="190"/>
      <c r="B633" s="190"/>
      <c r="C633" s="190"/>
      <c r="D633" s="190"/>
      <c r="E633" s="190"/>
      <c r="F633" s="190"/>
      <c r="G633" s="190"/>
      <c r="H633" s="190"/>
      <c r="I633" s="190"/>
      <c r="J633" s="190"/>
    </row>
    <row r="634" spans="1:10" ht="18" customHeight="1">
      <c r="A634" s="123" t="s">
        <v>527</v>
      </c>
      <c r="B634" s="125" t="s">
        <v>242</v>
      </c>
      <c r="C634" s="123" t="s">
        <v>243</v>
      </c>
      <c r="D634" s="123" t="s">
        <v>244</v>
      </c>
      <c r="E634" s="198" t="s">
        <v>558</v>
      </c>
      <c r="F634" s="198"/>
      <c r="G634" s="124" t="s">
        <v>245</v>
      </c>
      <c r="H634" s="125" t="s">
        <v>246</v>
      </c>
      <c r="I634" s="125" t="s">
        <v>247</v>
      </c>
      <c r="J634" s="125" t="s">
        <v>249</v>
      </c>
    </row>
    <row r="635" spans="1:10" ht="24" customHeight="1">
      <c r="A635" s="130" t="s">
        <v>559</v>
      </c>
      <c r="B635" s="131" t="s">
        <v>528</v>
      </c>
      <c r="C635" s="130" t="s">
        <v>268</v>
      </c>
      <c r="D635" s="130" t="s">
        <v>529</v>
      </c>
      <c r="E635" s="206" t="s">
        <v>671</v>
      </c>
      <c r="F635" s="206"/>
      <c r="G635" s="132" t="s">
        <v>3</v>
      </c>
      <c r="H635" s="177">
        <v>1</v>
      </c>
      <c r="I635" s="133">
        <v>31.11</v>
      </c>
      <c r="J635" s="133">
        <v>31.11</v>
      </c>
    </row>
    <row r="636" spans="1:10" ht="24" customHeight="1">
      <c r="A636" s="178" t="s">
        <v>561</v>
      </c>
      <c r="B636" s="179" t="s">
        <v>674</v>
      </c>
      <c r="C636" s="178" t="s">
        <v>268</v>
      </c>
      <c r="D636" s="178" t="s">
        <v>675</v>
      </c>
      <c r="E636" s="205" t="s">
        <v>563</v>
      </c>
      <c r="F636" s="205"/>
      <c r="G636" s="180" t="s">
        <v>6</v>
      </c>
      <c r="H636" s="181">
        <v>0.187</v>
      </c>
      <c r="I636" s="182">
        <v>17.690000000000001</v>
      </c>
      <c r="J636" s="182">
        <v>3.3</v>
      </c>
    </row>
    <row r="637" spans="1:10" ht="24" customHeight="1">
      <c r="A637" s="178" t="s">
        <v>561</v>
      </c>
      <c r="B637" s="179" t="s">
        <v>676</v>
      </c>
      <c r="C637" s="178" t="s">
        <v>268</v>
      </c>
      <c r="D637" s="178" t="s">
        <v>9</v>
      </c>
      <c r="E637" s="205" t="s">
        <v>563</v>
      </c>
      <c r="F637" s="205"/>
      <c r="G637" s="180" t="s">
        <v>6</v>
      </c>
      <c r="H637" s="181">
        <v>1.2</v>
      </c>
      <c r="I637" s="182">
        <v>23.18</v>
      </c>
      <c r="J637" s="182">
        <v>27.81</v>
      </c>
    </row>
    <row r="638" spans="1:10">
      <c r="A638" s="188"/>
      <c r="B638" s="188"/>
      <c r="C638" s="188"/>
      <c r="D638" s="188"/>
      <c r="E638" s="188" t="s">
        <v>575</v>
      </c>
      <c r="F638" s="189">
        <v>27.26</v>
      </c>
      <c r="G638" s="188" t="s">
        <v>576</v>
      </c>
      <c r="H638" s="189">
        <v>0</v>
      </c>
      <c r="I638" s="188" t="s">
        <v>577</v>
      </c>
      <c r="J638" s="189">
        <v>27.26</v>
      </c>
    </row>
    <row r="639" spans="1:10" ht="13.8" thickBot="1">
      <c r="A639" s="188"/>
      <c r="B639" s="188"/>
      <c r="C639" s="188"/>
      <c r="D639" s="188"/>
      <c r="E639" s="188" t="s">
        <v>578</v>
      </c>
      <c r="F639" s="189">
        <v>8.39</v>
      </c>
      <c r="G639" s="188"/>
      <c r="H639" s="203" t="s">
        <v>579</v>
      </c>
      <c r="I639" s="203"/>
      <c r="J639" s="189">
        <v>39.5</v>
      </c>
    </row>
    <row r="640" spans="1:10" ht="0.9" customHeight="1" thickTop="1">
      <c r="A640" s="190"/>
      <c r="B640" s="190"/>
      <c r="C640" s="190"/>
      <c r="D640" s="190"/>
      <c r="E640" s="190"/>
      <c r="F640" s="190"/>
      <c r="G640" s="190"/>
      <c r="H640" s="190"/>
      <c r="I640" s="190"/>
      <c r="J640" s="190"/>
    </row>
    <row r="641" spans="1:10" ht="18" customHeight="1">
      <c r="A641" s="123" t="s">
        <v>530</v>
      </c>
      <c r="B641" s="125" t="s">
        <v>242</v>
      </c>
      <c r="C641" s="123" t="s">
        <v>243</v>
      </c>
      <c r="D641" s="123" t="s">
        <v>244</v>
      </c>
      <c r="E641" s="198" t="s">
        <v>558</v>
      </c>
      <c r="F641" s="198"/>
      <c r="G641" s="124" t="s">
        <v>245</v>
      </c>
      <c r="H641" s="125" t="s">
        <v>246</v>
      </c>
      <c r="I641" s="125" t="s">
        <v>247</v>
      </c>
      <c r="J641" s="125" t="s">
        <v>249</v>
      </c>
    </row>
    <row r="642" spans="1:10" ht="24" customHeight="1">
      <c r="A642" s="130" t="s">
        <v>559</v>
      </c>
      <c r="B642" s="131" t="s">
        <v>531</v>
      </c>
      <c r="C642" s="130" t="s">
        <v>256</v>
      </c>
      <c r="D642" s="130" t="s">
        <v>532</v>
      </c>
      <c r="E642" s="206" t="s">
        <v>839</v>
      </c>
      <c r="F642" s="206"/>
      <c r="G642" s="132" t="s">
        <v>3</v>
      </c>
      <c r="H642" s="177">
        <v>1</v>
      </c>
      <c r="I642" s="133">
        <v>230.35</v>
      </c>
      <c r="J642" s="133">
        <v>230.35</v>
      </c>
    </row>
    <row r="643" spans="1:10" ht="24" customHeight="1">
      <c r="A643" s="178" t="s">
        <v>561</v>
      </c>
      <c r="B643" s="179" t="s">
        <v>819</v>
      </c>
      <c r="C643" s="178" t="s">
        <v>268</v>
      </c>
      <c r="D643" s="178" t="s">
        <v>8</v>
      </c>
      <c r="E643" s="205" t="s">
        <v>563</v>
      </c>
      <c r="F643" s="205"/>
      <c r="G643" s="180" t="s">
        <v>6</v>
      </c>
      <c r="H643" s="181">
        <v>2.5230000000000001</v>
      </c>
      <c r="I643" s="182">
        <v>19.37</v>
      </c>
      <c r="J643" s="182">
        <v>48.87</v>
      </c>
    </row>
    <row r="644" spans="1:10" ht="24" customHeight="1">
      <c r="A644" s="178" t="s">
        <v>561</v>
      </c>
      <c r="B644" s="179" t="s">
        <v>631</v>
      </c>
      <c r="C644" s="178" t="s">
        <v>268</v>
      </c>
      <c r="D644" s="178" t="s">
        <v>632</v>
      </c>
      <c r="E644" s="205" t="s">
        <v>563</v>
      </c>
      <c r="F644" s="205"/>
      <c r="G644" s="180" t="s">
        <v>6</v>
      </c>
      <c r="H644" s="181">
        <v>2.5230000000000001</v>
      </c>
      <c r="I644" s="182">
        <v>36.020000000000003</v>
      </c>
      <c r="J644" s="182">
        <v>90.87</v>
      </c>
    </row>
    <row r="645" spans="1:10" ht="36" customHeight="1">
      <c r="A645" s="183" t="s">
        <v>565</v>
      </c>
      <c r="B645" s="184" t="s">
        <v>840</v>
      </c>
      <c r="C645" s="183" t="s">
        <v>268</v>
      </c>
      <c r="D645" s="183" t="s">
        <v>841</v>
      </c>
      <c r="E645" s="204" t="s">
        <v>568</v>
      </c>
      <c r="F645" s="204"/>
      <c r="G645" s="185" t="s">
        <v>3</v>
      </c>
      <c r="H645" s="186">
        <v>10</v>
      </c>
      <c r="I645" s="187">
        <v>0.9</v>
      </c>
      <c r="J645" s="187">
        <v>9</v>
      </c>
    </row>
    <row r="646" spans="1:10" ht="36" customHeight="1">
      <c r="A646" s="183" t="s">
        <v>565</v>
      </c>
      <c r="B646" s="184" t="s">
        <v>842</v>
      </c>
      <c r="C646" s="183" t="s">
        <v>268</v>
      </c>
      <c r="D646" s="183" t="s">
        <v>843</v>
      </c>
      <c r="E646" s="204" t="s">
        <v>568</v>
      </c>
      <c r="F646" s="204"/>
      <c r="G646" s="185" t="s">
        <v>3</v>
      </c>
      <c r="H646" s="186">
        <v>9</v>
      </c>
      <c r="I646" s="187">
        <v>0.73</v>
      </c>
      <c r="J646" s="187">
        <v>6.57</v>
      </c>
    </row>
    <row r="647" spans="1:10" ht="24" customHeight="1">
      <c r="A647" s="183" t="s">
        <v>565</v>
      </c>
      <c r="B647" s="184" t="s">
        <v>844</v>
      </c>
      <c r="C647" s="183" t="s">
        <v>268</v>
      </c>
      <c r="D647" s="183" t="s">
        <v>845</v>
      </c>
      <c r="E647" s="204" t="s">
        <v>568</v>
      </c>
      <c r="F647" s="204"/>
      <c r="G647" s="185" t="s">
        <v>3</v>
      </c>
      <c r="H647" s="186">
        <v>6</v>
      </c>
      <c r="I647" s="187">
        <v>1.58</v>
      </c>
      <c r="J647" s="187">
        <v>9.48</v>
      </c>
    </row>
    <row r="648" spans="1:10" ht="36" customHeight="1">
      <c r="A648" s="183" t="s">
        <v>565</v>
      </c>
      <c r="B648" s="184" t="s">
        <v>846</v>
      </c>
      <c r="C648" s="183" t="s">
        <v>268</v>
      </c>
      <c r="D648" s="183" t="s">
        <v>847</v>
      </c>
      <c r="E648" s="204" t="s">
        <v>568</v>
      </c>
      <c r="F648" s="204"/>
      <c r="G648" s="185" t="s">
        <v>3</v>
      </c>
      <c r="H648" s="186">
        <v>4</v>
      </c>
      <c r="I648" s="187">
        <v>0.59</v>
      </c>
      <c r="J648" s="187">
        <v>2.36</v>
      </c>
    </row>
    <row r="649" spans="1:10" ht="24" customHeight="1">
      <c r="A649" s="183" t="s">
        <v>565</v>
      </c>
      <c r="B649" s="184" t="s">
        <v>848</v>
      </c>
      <c r="C649" s="183" t="s">
        <v>268</v>
      </c>
      <c r="D649" s="183" t="s">
        <v>849</v>
      </c>
      <c r="E649" s="204" t="s">
        <v>568</v>
      </c>
      <c r="F649" s="204"/>
      <c r="G649" s="185" t="s">
        <v>3</v>
      </c>
      <c r="H649" s="186">
        <v>2</v>
      </c>
      <c r="I649" s="187">
        <v>31.6</v>
      </c>
      <c r="J649" s="187">
        <v>63.2</v>
      </c>
    </row>
    <row r="650" spans="1:10">
      <c r="A650" s="188"/>
      <c r="B650" s="188"/>
      <c r="C650" s="188"/>
      <c r="D650" s="188"/>
      <c r="E650" s="188" t="s">
        <v>575</v>
      </c>
      <c r="F650" s="189">
        <v>123.09</v>
      </c>
      <c r="G650" s="188" t="s">
        <v>576</v>
      </c>
      <c r="H650" s="189">
        <v>0</v>
      </c>
      <c r="I650" s="188" t="s">
        <v>577</v>
      </c>
      <c r="J650" s="189">
        <v>123.09</v>
      </c>
    </row>
    <row r="651" spans="1:10" ht="13.8" thickBot="1">
      <c r="A651" s="188"/>
      <c r="B651" s="188"/>
      <c r="C651" s="188"/>
      <c r="D651" s="188"/>
      <c r="E651" s="188" t="s">
        <v>578</v>
      </c>
      <c r="F651" s="189">
        <v>62.19</v>
      </c>
      <c r="G651" s="188"/>
      <c r="H651" s="203" t="s">
        <v>579</v>
      </c>
      <c r="I651" s="203"/>
      <c r="J651" s="189">
        <v>292.54000000000002</v>
      </c>
    </row>
    <row r="652" spans="1:10" ht="0.9" customHeight="1" thickTop="1">
      <c r="A652" s="190"/>
      <c r="B652" s="190"/>
      <c r="C652" s="190"/>
      <c r="D652" s="190"/>
      <c r="E652" s="190"/>
      <c r="F652" s="190"/>
      <c r="G652" s="190"/>
      <c r="H652" s="190"/>
      <c r="I652" s="190"/>
      <c r="J652" s="190"/>
    </row>
    <row r="653" spans="1:10" ht="18" customHeight="1">
      <c r="A653" s="123" t="s">
        <v>533</v>
      </c>
      <c r="B653" s="125" t="s">
        <v>242</v>
      </c>
      <c r="C653" s="123" t="s">
        <v>243</v>
      </c>
      <c r="D653" s="123" t="s">
        <v>244</v>
      </c>
      <c r="E653" s="198" t="s">
        <v>558</v>
      </c>
      <c r="F653" s="198"/>
      <c r="G653" s="124" t="s">
        <v>245</v>
      </c>
      <c r="H653" s="125" t="s">
        <v>246</v>
      </c>
      <c r="I653" s="125" t="s">
        <v>247</v>
      </c>
      <c r="J653" s="125" t="s">
        <v>249</v>
      </c>
    </row>
    <row r="654" spans="1:10" ht="36" customHeight="1">
      <c r="A654" s="130" t="s">
        <v>559</v>
      </c>
      <c r="B654" s="131" t="s">
        <v>534</v>
      </c>
      <c r="C654" s="130" t="s">
        <v>268</v>
      </c>
      <c r="D654" s="130" t="s">
        <v>535</v>
      </c>
      <c r="E654" s="206" t="s">
        <v>633</v>
      </c>
      <c r="F654" s="206"/>
      <c r="G654" s="132" t="s">
        <v>4</v>
      </c>
      <c r="H654" s="177">
        <v>1</v>
      </c>
      <c r="I654" s="133">
        <v>274.04000000000002</v>
      </c>
      <c r="J654" s="133">
        <v>274.04000000000002</v>
      </c>
    </row>
    <row r="655" spans="1:10" ht="24" customHeight="1">
      <c r="A655" s="178" t="s">
        <v>561</v>
      </c>
      <c r="B655" s="179" t="s">
        <v>564</v>
      </c>
      <c r="C655" s="178" t="s">
        <v>268</v>
      </c>
      <c r="D655" s="178" t="s">
        <v>13</v>
      </c>
      <c r="E655" s="205" t="s">
        <v>563</v>
      </c>
      <c r="F655" s="205"/>
      <c r="G655" s="180" t="s">
        <v>6</v>
      </c>
      <c r="H655" s="181">
        <v>0.76100000000000001</v>
      </c>
      <c r="I655" s="182">
        <v>18.05</v>
      </c>
      <c r="J655" s="182">
        <v>13.73</v>
      </c>
    </row>
    <row r="656" spans="1:10" ht="24" customHeight="1">
      <c r="A656" s="178" t="s">
        <v>561</v>
      </c>
      <c r="B656" s="179" t="s">
        <v>634</v>
      </c>
      <c r="C656" s="178" t="s">
        <v>268</v>
      </c>
      <c r="D656" s="178" t="s">
        <v>141</v>
      </c>
      <c r="E656" s="205" t="s">
        <v>563</v>
      </c>
      <c r="F656" s="205"/>
      <c r="G656" s="180" t="s">
        <v>6</v>
      </c>
      <c r="H656" s="181">
        <v>0.78300000000000003</v>
      </c>
      <c r="I656" s="182">
        <v>19.02</v>
      </c>
      <c r="J656" s="182">
        <v>14.89</v>
      </c>
    </row>
    <row r="657" spans="1:10" ht="24" customHeight="1">
      <c r="A657" s="183" t="s">
        <v>565</v>
      </c>
      <c r="B657" s="184" t="s">
        <v>703</v>
      </c>
      <c r="C657" s="183" t="s">
        <v>268</v>
      </c>
      <c r="D657" s="183" t="s">
        <v>704</v>
      </c>
      <c r="E657" s="204" t="s">
        <v>568</v>
      </c>
      <c r="F657" s="204"/>
      <c r="G657" s="185" t="s">
        <v>2</v>
      </c>
      <c r="H657" s="186">
        <v>6.3810000000000002</v>
      </c>
      <c r="I657" s="187">
        <v>2.98</v>
      </c>
      <c r="J657" s="187">
        <v>19.010000000000002</v>
      </c>
    </row>
    <row r="658" spans="1:10" ht="24" customHeight="1">
      <c r="A658" s="183" t="s">
        <v>565</v>
      </c>
      <c r="B658" s="184" t="s">
        <v>850</v>
      </c>
      <c r="C658" s="183" t="s">
        <v>268</v>
      </c>
      <c r="D658" s="183" t="s">
        <v>851</v>
      </c>
      <c r="E658" s="204" t="s">
        <v>568</v>
      </c>
      <c r="F658" s="204"/>
      <c r="G658" s="185" t="s">
        <v>2</v>
      </c>
      <c r="H658" s="186">
        <v>7.2869999999999999</v>
      </c>
      <c r="I658" s="187">
        <v>11</v>
      </c>
      <c r="J658" s="187">
        <v>80.150000000000006</v>
      </c>
    </row>
    <row r="659" spans="1:10" ht="24" customHeight="1">
      <c r="A659" s="183" t="s">
        <v>565</v>
      </c>
      <c r="B659" s="184" t="s">
        <v>852</v>
      </c>
      <c r="C659" s="183" t="s">
        <v>268</v>
      </c>
      <c r="D659" s="183" t="s">
        <v>853</v>
      </c>
      <c r="E659" s="204" t="s">
        <v>568</v>
      </c>
      <c r="F659" s="204"/>
      <c r="G659" s="185" t="s">
        <v>4</v>
      </c>
      <c r="H659" s="186">
        <v>1</v>
      </c>
      <c r="I659" s="187">
        <v>146.26</v>
      </c>
      <c r="J659" s="187">
        <v>146.26</v>
      </c>
    </row>
    <row r="660" spans="1:10">
      <c r="A660" s="188"/>
      <c r="B660" s="188"/>
      <c r="C660" s="188"/>
      <c r="D660" s="188"/>
      <c r="E660" s="188" t="s">
        <v>575</v>
      </c>
      <c r="F660" s="189">
        <v>23.53</v>
      </c>
      <c r="G660" s="188" t="s">
        <v>576</v>
      </c>
      <c r="H660" s="189">
        <v>0</v>
      </c>
      <c r="I660" s="188" t="s">
        <v>577</v>
      </c>
      <c r="J660" s="189">
        <v>23.53</v>
      </c>
    </row>
    <row r="661" spans="1:10" ht="13.8" thickBot="1">
      <c r="A661" s="188"/>
      <c r="B661" s="188"/>
      <c r="C661" s="188"/>
      <c r="D661" s="188"/>
      <c r="E661" s="188" t="s">
        <v>578</v>
      </c>
      <c r="F661" s="189">
        <v>73.989999999999995</v>
      </c>
      <c r="G661" s="188"/>
      <c r="H661" s="203" t="s">
        <v>579</v>
      </c>
      <c r="I661" s="203"/>
      <c r="J661" s="189">
        <v>348.03</v>
      </c>
    </row>
    <row r="662" spans="1:10" ht="0.9" customHeight="1" thickTop="1">
      <c r="A662" s="190"/>
      <c r="B662" s="190"/>
      <c r="C662" s="190"/>
      <c r="D662" s="190"/>
      <c r="E662" s="190"/>
      <c r="F662" s="190"/>
      <c r="G662" s="190"/>
      <c r="H662" s="190"/>
      <c r="I662" s="190"/>
      <c r="J662" s="190"/>
    </row>
    <row r="663" spans="1:10" ht="18" customHeight="1">
      <c r="A663" s="123" t="s">
        <v>536</v>
      </c>
      <c r="B663" s="125" t="s">
        <v>242</v>
      </c>
      <c r="C663" s="123" t="s">
        <v>243</v>
      </c>
      <c r="D663" s="123" t="s">
        <v>244</v>
      </c>
      <c r="E663" s="198" t="s">
        <v>558</v>
      </c>
      <c r="F663" s="198"/>
      <c r="G663" s="124" t="s">
        <v>245</v>
      </c>
      <c r="H663" s="125" t="s">
        <v>246</v>
      </c>
      <c r="I663" s="125" t="s">
        <v>247</v>
      </c>
      <c r="J663" s="125" t="s">
        <v>249</v>
      </c>
    </row>
    <row r="664" spans="1:10" ht="24" customHeight="1">
      <c r="A664" s="130" t="s">
        <v>559</v>
      </c>
      <c r="B664" s="131" t="s">
        <v>537</v>
      </c>
      <c r="C664" s="130" t="s">
        <v>256</v>
      </c>
      <c r="D664" s="130" t="s">
        <v>854</v>
      </c>
      <c r="E664" s="206" t="s">
        <v>803</v>
      </c>
      <c r="F664" s="206"/>
      <c r="G664" s="132" t="s">
        <v>2</v>
      </c>
      <c r="H664" s="177">
        <v>1</v>
      </c>
      <c r="I664" s="133">
        <v>111.55</v>
      </c>
      <c r="J664" s="133">
        <v>111.55</v>
      </c>
    </row>
    <row r="665" spans="1:10" ht="24" customHeight="1">
      <c r="A665" s="178" t="s">
        <v>561</v>
      </c>
      <c r="B665" s="179" t="s">
        <v>624</v>
      </c>
      <c r="C665" s="178" t="s">
        <v>268</v>
      </c>
      <c r="D665" s="178" t="s">
        <v>12</v>
      </c>
      <c r="E665" s="205" t="s">
        <v>563</v>
      </c>
      <c r="F665" s="205"/>
      <c r="G665" s="180" t="s">
        <v>6</v>
      </c>
      <c r="H665" s="181">
        <v>0.10299999999999999</v>
      </c>
      <c r="I665" s="182">
        <v>24.14</v>
      </c>
      <c r="J665" s="182">
        <v>2.48</v>
      </c>
    </row>
    <row r="666" spans="1:10" ht="24" customHeight="1">
      <c r="A666" s="178" t="s">
        <v>561</v>
      </c>
      <c r="B666" s="179" t="s">
        <v>564</v>
      </c>
      <c r="C666" s="178" t="s">
        <v>268</v>
      </c>
      <c r="D666" s="178" t="s">
        <v>13</v>
      </c>
      <c r="E666" s="205" t="s">
        <v>563</v>
      </c>
      <c r="F666" s="205"/>
      <c r="G666" s="180" t="s">
        <v>6</v>
      </c>
      <c r="H666" s="181">
        <v>5.1999999999999998E-2</v>
      </c>
      <c r="I666" s="182">
        <v>18.05</v>
      </c>
      <c r="J666" s="182">
        <v>0.93</v>
      </c>
    </row>
    <row r="667" spans="1:10" ht="24" customHeight="1">
      <c r="A667" s="183" t="s">
        <v>565</v>
      </c>
      <c r="B667" s="184" t="s">
        <v>855</v>
      </c>
      <c r="C667" s="183" t="s">
        <v>268</v>
      </c>
      <c r="D667" s="183" t="s">
        <v>856</v>
      </c>
      <c r="E667" s="204" t="s">
        <v>568</v>
      </c>
      <c r="F667" s="204"/>
      <c r="G667" s="185" t="s">
        <v>588</v>
      </c>
      <c r="H667" s="186">
        <v>0.33</v>
      </c>
      <c r="I667" s="187">
        <v>30.89</v>
      </c>
      <c r="J667" s="187">
        <v>10.19</v>
      </c>
    </row>
    <row r="668" spans="1:10" ht="24" customHeight="1">
      <c r="A668" s="183" t="s">
        <v>565</v>
      </c>
      <c r="B668" s="184" t="s">
        <v>857</v>
      </c>
      <c r="C668" s="183" t="s">
        <v>256</v>
      </c>
      <c r="D668" s="183" t="s">
        <v>858</v>
      </c>
      <c r="E668" s="204" t="s">
        <v>568</v>
      </c>
      <c r="F668" s="204"/>
      <c r="G668" s="185" t="s">
        <v>1</v>
      </c>
      <c r="H668" s="186">
        <v>1.05</v>
      </c>
      <c r="I668" s="187">
        <v>93.29</v>
      </c>
      <c r="J668" s="187">
        <v>97.95</v>
      </c>
    </row>
    <row r="669" spans="1:10">
      <c r="A669" s="188"/>
      <c r="B669" s="188"/>
      <c r="C669" s="188"/>
      <c r="D669" s="188"/>
      <c r="E669" s="188" t="s">
        <v>575</v>
      </c>
      <c r="F669" s="189">
        <v>2.91</v>
      </c>
      <c r="G669" s="188" t="s">
        <v>576</v>
      </c>
      <c r="H669" s="189">
        <v>0</v>
      </c>
      <c r="I669" s="188" t="s">
        <v>577</v>
      </c>
      <c r="J669" s="189">
        <v>2.91</v>
      </c>
    </row>
    <row r="670" spans="1:10" ht="13.8" thickBot="1">
      <c r="A670" s="188"/>
      <c r="B670" s="188"/>
      <c r="C670" s="188"/>
      <c r="D670" s="188"/>
      <c r="E670" s="188" t="s">
        <v>578</v>
      </c>
      <c r="F670" s="189">
        <v>30.11</v>
      </c>
      <c r="G670" s="188"/>
      <c r="H670" s="203" t="s">
        <v>579</v>
      </c>
      <c r="I670" s="203"/>
      <c r="J670" s="189">
        <v>141.66</v>
      </c>
    </row>
    <row r="671" spans="1:10" ht="0.9" customHeight="1" thickTop="1">
      <c r="A671" s="190"/>
      <c r="B671" s="190"/>
      <c r="C671" s="190"/>
      <c r="D671" s="190"/>
      <c r="E671" s="190"/>
      <c r="F671" s="190"/>
      <c r="G671" s="190"/>
      <c r="H671" s="190"/>
      <c r="I671" s="190"/>
      <c r="J671" s="190"/>
    </row>
    <row r="672" spans="1:10" ht="18" customHeight="1">
      <c r="A672" s="123" t="s">
        <v>539</v>
      </c>
      <c r="B672" s="125" t="s">
        <v>242</v>
      </c>
      <c r="C672" s="123" t="s">
        <v>243</v>
      </c>
      <c r="D672" s="123" t="s">
        <v>244</v>
      </c>
      <c r="E672" s="198" t="s">
        <v>558</v>
      </c>
      <c r="F672" s="198"/>
      <c r="G672" s="124" t="s">
        <v>245</v>
      </c>
      <c r="H672" s="125" t="s">
        <v>246</v>
      </c>
      <c r="I672" s="125" t="s">
        <v>247</v>
      </c>
      <c r="J672" s="125" t="s">
        <v>249</v>
      </c>
    </row>
    <row r="673" spans="1:10" ht="24" customHeight="1">
      <c r="A673" s="130" t="s">
        <v>559</v>
      </c>
      <c r="B673" s="131" t="s">
        <v>540</v>
      </c>
      <c r="C673" s="130" t="s">
        <v>256</v>
      </c>
      <c r="D673" s="130" t="s">
        <v>541</v>
      </c>
      <c r="E673" s="206">
        <v>16.8</v>
      </c>
      <c r="F673" s="206"/>
      <c r="G673" s="132" t="s">
        <v>21</v>
      </c>
      <c r="H673" s="177">
        <v>1</v>
      </c>
      <c r="I673" s="133">
        <v>21.66</v>
      </c>
      <c r="J673" s="133">
        <v>21.66</v>
      </c>
    </row>
    <row r="674" spans="1:10" ht="24" customHeight="1">
      <c r="A674" s="178" t="s">
        <v>561</v>
      </c>
      <c r="B674" s="179" t="s">
        <v>564</v>
      </c>
      <c r="C674" s="178" t="s">
        <v>268</v>
      </c>
      <c r="D674" s="178" t="s">
        <v>13</v>
      </c>
      <c r="E674" s="205" t="s">
        <v>563</v>
      </c>
      <c r="F674" s="205"/>
      <c r="G674" s="180" t="s">
        <v>6</v>
      </c>
      <c r="H674" s="181">
        <v>1.2</v>
      </c>
      <c r="I674" s="182">
        <v>18.05</v>
      </c>
      <c r="J674" s="182">
        <v>21.66</v>
      </c>
    </row>
    <row r="675" spans="1:10">
      <c r="A675" s="188"/>
      <c r="B675" s="188"/>
      <c r="C675" s="188"/>
      <c r="D675" s="188"/>
      <c r="E675" s="188" t="s">
        <v>575</v>
      </c>
      <c r="F675" s="189">
        <v>17.78</v>
      </c>
      <c r="G675" s="188" t="s">
        <v>576</v>
      </c>
      <c r="H675" s="189">
        <v>0</v>
      </c>
      <c r="I675" s="188" t="s">
        <v>577</v>
      </c>
      <c r="J675" s="189">
        <v>17.78</v>
      </c>
    </row>
    <row r="676" spans="1:10" ht="13.8" thickBot="1">
      <c r="A676" s="188"/>
      <c r="B676" s="188"/>
      <c r="C676" s="188"/>
      <c r="D676" s="188"/>
      <c r="E676" s="188" t="s">
        <v>578</v>
      </c>
      <c r="F676" s="189">
        <v>5.84</v>
      </c>
      <c r="G676" s="188"/>
      <c r="H676" s="203" t="s">
        <v>579</v>
      </c>
      <c r="I676" s="203"/>
      <c r="J676" s="189">
        <v>27.5</v>
      </c>
    </row>
    <row r="677" spans="1:10" ht="0.9" customHeight="1" thickTop="1">
      <c r="A677" s="190"/>
      <c r="B677" s="190"/>
      <c r="C677" s="190"/>
      <c r="D677" s="190"/>
      <c r="E677" s="190"/>
      <c r="F677" s="190"/>
      <c r="G677" s="190"/>
      <c r="H677" s="190"/>
      <c r="I677" s="190"/>
      <c r="J677" s="190"/>
    </row>
    <row r="678" spans="1:10" ht="18" customHeight="1">
      <c r="A678" s="123" t="s">
        <v>542</v>
      </c>
      <c r="B678" s="125" t="s">
        <v>242</v>
      </c>
      <c r="C678" s="123" t="s">
        <v>243</v>
      </c>
      <c r="D678" s="123" t="s">
        <v>244</v>
      </c>
      <c r="E678" s="198" t="s">
        <v>558</v>
      </c>
      <c r="F678" s="198"/>
      <c r="G678" s="124" t="s">
        <v>245</v>
      </c>
      <c r="H678" s="125" t="s">
        <v>246</v>
      </c>
      <c r="I678" s="125" t="s">
        <v>247</v>
      </c>
      <c r="J678" s="125" t="s">
        <v>249</v>
      </c>
    </row>
    <row r="679" spans="1:10" ht="24" customHeight="1">
      <c r="A679" s="130" t="s">
        <v>559</v>
      </c>
      <c r="B679" s="131" t="s">
        <v>543</v>
      </c>
      <c r="C679" s="130" t="s">
        <v>256</v>
      </c>
      <c r="D679" s="130" t="s">
        <v>544</v>
      </c>
      <c r="E679" s="206">
        <v>168</v>
      </c>
      <c r="F679" s="206"/>
      <c r="G679" s="132" t="s">
        <v>21</v>
      </c>
      <c r="H679" s="177">
        <v>1</v>
      </c>
      <c r="I679" s="133">
        <v>67.5</v>
      </c>
      <c r="J679" s="133">
        <v>67.5</v>
      </c>
    </row>
    <row r="680" spans="1:10" ht="24" customHeight="1">
      <c r="A680" s="183" t="s">
        <v>565</v>
      </c>
      <c r="B680" s="184" t="s">
        <v>859</v>
      </c>
      <c r="C680" s="183" t="s">
        <v>256</v>
      </c>
      <c r="D680" s="183" t="s">
        <v>860</v>
      </c>
      <c r="E680" s="204" t="s">
        <v>861</v>
      </c>
      <c r="F680" s="204"/>
      <c r="G680" s="185" t="s">
        <v>277</v>
      </c>
      <c r="H680" s="186">
        <v>0.25</v>
      </c>
      <c r="I680" s="187">
        <v>270</v>
      </c>
      <c r="J680" s="187">
        <v>67.5</v>
      </c>
    </row>
    <row r="681" spans="1:10">
      <c r="A681" s="188"/>
      <c r="B681" s="188"/>
      <c r="C681" s="188"/>
      <c r="D681" s="188"/>
      <c r="E681" s="188" t="s">
        <v>575</v>
      </c>
      <c r="F681" s="189">
        <v>0</v>
      </c>
      <c r="G681" s="188" t="s">
        <v>576</v>
      </c>
      <c r="H681" s="189">
        <v>0</v>
      </c>
      <c r="I681" s="188" t="s">
        <v>577</v>
      </c>
      <c r="J681" s="189">
        <v>0</v>
      </c>
    </row>
    <row r="682" spans="1:10" ht="13.8" thickBot="1">
      <c r="A682" s="188"/>
      <c r="B682" s="188"/>
      <c r="C682" s="188"/>
      <c r="D682" s="188"/>
      <c r="E682" s="188" t="s">
        <v>578</v>
      </c>
      <c r="F682" s="189">
        <v>18.22</v>
      </c>
      <c r="G682" s="188"/>
      <c r="H682" s="203" t="s">
        <v>579</v>
      </c>
      <c r="I682" s="203"/>
      <c r="J682" s="189">
        <v>85.72</v>
      </c>
    </row>
    <row r="683" spans="1:10" ht="0.9" customHeight="1" thickTop="1">
      <c r="A683" s="190"/>
      <c r="B683" s="190"/>
      <c r="C683" s="190"/>
      <c r="D683" s="190"/>
      <c r="E683" s="190"/>
      <c r="F683" s="190"/>
      <c r="G683" s="190"/>
      <c r="H683" s="190"/>
      <c r="I683" s="190"/>
      <c r="J683" s="190"/>
    </row>
    <row r="684" spans="1:10" ht="18" customHeight="1">
      <c r="A684" s="123" t="s">
        <v>545</v>
      </c>
      <c r="B684" s="125" t="s">
        <v>242</v>
      </c>
      <c r="C684" s="123" t="s">
        <v>243</v>
      </c>
      <c r="D684" s="123" t="s">
        <v>244</v>
      </c>
      <c r="E684" s="198" t="s">
        <v>558</v>
      </c>
      <c r="F684" s="198"/>
      <c r="G684" s="124" t="s">
        <v>245</v>
      </c>
      <c r="H684" s="125" t="s">
        <v>246</v>
      </c>
      <c r="I684" s="125" t="s">
        <v>247</v>
      </c>
      <c r="J684" s="125" t="s">
        <v>249</v>
      </c>
    </row>
    <row r="685" spans="1:10" ht="24" customHeight="1">
      <c r="A685" s="130" t="s">
        <v>559</v>
      </c>
      <c r="B685" s="131" t="s">
        <v>546</v>
      </c>
      <c r="C685" s="130" t="s">
        <v>268</v>
      </c>
      <c r="D685" s="130" t="s">
        <v>547</v>
      </c>
      <c r="E685" s="206" t="s">
        <v>563</v>
      </c>
      <c r="F685" s="206"/>
      <c r="G685" s="132" t="s">
        <v>4</v>
      </c>
      <c r="H685" s="177">
        <v>1</v>
      </c>
      <c r="I685" s="133">
        <v>3.18</v>
      </c>
      <c r="J685" s="133">
        <v>3.18</v>
      </c>
    </row>
    <row r="686" spans="1:10" ht="24" customHeight="1">
      <c r="A686" s="178" t="s">
        <v>561</v>
      </c>
      <c r="B686" s="179" t="s">
        <v>564</v>
      </c>
      <c r="C686" s="178" t="s">
        <v>268</v>
      </c>
      <c r="D686" s="178" t="s">
        <v>13</v>
      </c>
      <c r="E686" s="205" t="s">
        <v>563</v>
      </c>
      <c r="F686" s="205"/>
      <c r="G686" s="180" t="s">
        <v>6</v>
      </c>
      <c r="H686" s="181">
        <v>0.14000000000000001</v>
      </c>
      <c r="I686" s="182">
        <v>18.05</v>
      </c>
      <c r="J686" s="182">
        <v>2.52</v>
      </c>
    </row>
    <row r="687" spans="1:10" ht="24" customHeight="1">
      <c r="A687" s="183" t="s">
        <v>565</v>
      </c>
      <c r="B687" s="184" t="s">
        <v>686</v>
      </c>
      <c r="C687" s="183" t="s">
        <v>268</v>
      </c>
      <c r="D687" s="183" t="s">
        <v>687</v>
      </c>
      <c r="E687" s="204" t="s">
        <v>568</v>
      </c>
      <c r="F687" s="204"/>
      <c r="G687" s="185" t="s">
        <v>653</v>
      </c>
      <c r="H687" s="186">
        <v>0.05</v>
      </c>
      <c r="I687" s="187">
        <v>13.2</v>
      </c>
      <c r="J687" s="187">
        <v>0.66</v>
      </c>
    </row>
    <row r="688" spans="1:10">
      <c r="A688" s="188"/>
      <c r="B688" s="188"/>
      <c r="C688" s="188"/>
      <c r="D688" s="188"/>
      <c r="E688" s="188" t="s">
        <v>575</v>
      </c>
      <c r="F688" s="189">
        <v>2.0699999999999998</v>
      </c>
      <c r="G688" s="188" t="s">
        <v>576</v>
      </c>
      <c r="H688" s="189">
        <v>0</v>
      </c>
      <c r="I688" s="188" t="s">
        <v>577</v>
      </c>
      <c r="J688" s="189">
        <v>2.0699999999999998</v>
      </c>
    </row>
    <row r="689" spans="1:10" ht="13.8" thickBot="1">
      <c r="A689" s="188"/>
      <c r="B689" s="188"/>
      <c r="C689" s="188"/>
      <c r="D689" s="188"/>
      <c r="E689" s="188" t="s">
        <v>578</v>
      </c>
      <c r="F689" s="189">
        <v>0.85</v>
      </c>
      <c r="G689" s="188"/>
      <c r="H689" s="203" t="s">
        <v>579</v>
      </c>
      <c r="I689" s="203"/>
      <c r="J689" s="189">
        <v>4.03</v>
      </c>
    </row>
    <row r="690" spans="1:10" ht="0.9" customHeight="1" thickTop="1">
      <c r="A690" s="190"/>
      <c r="B690" s="190"/>
      <c r="C690" s="190"/>
      <c r="D690" s="190"/>
      <c r="E690" s="190"/>
      <c r="F690" s="190"/>
      <c r="G690" s="190"/>
      <c r="H690" s="190"/>
      <c r="I690" s="190"/>
      <c r="J690" s="190"/>
    </row>
    <row r="691" spans="1:10" ht="50.1" customHeight="1">
      <c r="A691" s="197" t="s">
        <v>862</v>
      </c>
      <c r="B691" s="196"/>
      <c r="C691" s="196"/>
      <c r="D691" s="196"/>
      <c r="E691" s="196"/>
      <c r="F691" s="196"/>
      <c r="G691" s="196"/>
      <c r="H691" s="196"/>
      <c r="I691" s="196"/>
      <c r="J691" s="196"/>
    </row>
    <row r="692" spans="1:10" ht="18" customHeight="1">
      <c r="A692" s="123"/>
      <c r="B692" s="125" t="s">
        <v>242</v>
      </c>
      <c r="C692" s="123" t="s">
        <v>243</v>
      </c>
      <c r="D692" s="123" t="s">
        <v>244</v>
      </c>
      <c r="E692" s="198" t="s">
        <v>558</v>
      </c>
      <c r="F692" s="198"/>
      <c r="G692" s="124" t="s">
        <v>245</v>
      </c>
      <c r="H692" s="125" t="s">
        <v>246</v>
      </c>
      <c r="I692" s="125" t="s">
        <v>247</v>
      </c>
      <c r="J692" s="125" t="s">
        <v>249</v>
      </c>
    </row>
    <row r="693" spans="1:10" ht="24" customHeight="1">
      <c r="A693" s="130" t="s">
        <v>559</v>
      </c>
      <c r="B693" s="131" t="s">
        <v>722</v>
      </c>
      <c r="C693" s="130" t="s">
        <v>268</v>
      </c>
      <c r="D693" s="130" t="s">
        <v>723</v>
      </c>
      <c r="E693" s="206" t="s">
        <v>563</v>
      </c>
      <c r="F693" s="206"/>
      <c r="G693" s="132" t="s">
        <v>6</v>
      </c>
      <c r="H693" s="177">
        <v>1</v>
      </c>
      <c r="I693" s="133">
        <v>18.940000000000001</v>
      </c>
      <c r="J693" s="133">
        <v>18.940000000000001</v>
      </c>
    </row>
    <row r="694" spans="1:10" ht="24" customHeight="1">
      <c r="A694" s="178" t="s">
        <v>561</v>
      </c>
      <c r="B694" s="179" t="s">
        <v>863</v>
      </c>
      <c r="C694" s="178" t="s">
        <v>268</v>
      </c>
      <c r="D694" s="178" t="s">
        <v>864</v>
      </c>
      <c r="E694" s="205" t="s">
        <v>563</v>
      </c>
      <c r="F694" s="205"/>
      <c r="G694" s="180" t="s">
        <v>6</v>
      </c>
      <c r="H694" s="181">
        <v>1</v>
      </c>
      <c r="I694" s="182">
        <v>0.17</v>
      </c>
      <c r="J694" s="182">
        <v>0.17</v>
      </c>
    </row>
    <row r="695" spans="1:10" ht="24" customHeight="1">
      <c r="A695" s="183" t="s">
        <v>565</v>
      </c>
      <c r="B695" s="184" t="s">
        <v>865</v>
      </c>
      <c r="C695" s="183" t="s">
        <v>268</v>
      </c>
      <c r="D695" s="183" t="s">
        <v>866</v>
      </c>
      <c r="E695" s="204" t="s">
        <v>599</v>
      </c>
      <c r="F695" s="204"/>
      <c r="G695" s="185" t="s">
        <v>6</v>
      </c>
      <c r="H695" s="186">
        <v>1</v>
      </c>
      <c r="I695" s="187">
        <v>14.27</v>
      </c>
      <c r="J695" s="187">
        <v>14.27</v>
      </c>
    </row>
    <row r="696" spans="1:10" ht="24" customHeight="1">
      <c r="A696" s="183" t="s">
        <v>565</v>
      </c>
      <c r="B696" s="184" t="s">
        <v>867</v>
      </c>
      <c r="C696" s="183" t="s">
        <v>268</v>
      </c>
      <c r="D696" s="183" t="s">
        <v>868</v>
      </c>
      <c r="E696" s="204" t="s">
        <v>869</v>
      </c>
      <c r="F696" s="204"/>
      <c r="G696" s="185" t="s">
        <v>6</v>
      </c>
      <c r="H696" s="186">
        <v>1</v>
      </c>
      <c r="I696" s="187">
        <v>0.01</v>
      </c>
      <c r="J696" s="187">
        <v>0.01</v>
      </c>
    </row>
    <row r="697" spans="1:10" ht="24" customHeight="1">
      <c r="A697" s="183" t="s">
        <v>565</v>
      </c>
      <c r="B697" s="184" t="s">
        <v>870</v>
      </c>
      <c r="C697" s="183" t="s">
        <v>268</v>
      </c>
      <c r="D697" s="183" t="s">
        <v>871</v>
      </c>
      <c r="E697" s="204" t="s">
        <v>593</v>
      </c>
      <c r="F697" s="204"/>
      <c r="G697" s="185" t="s">
        <v>6</v>
      </c>
      <c r="H697" s="186">
        <v>1</v>
      </c>
      <c r="I697" s="187">
        <v>1.5</v>
      </c>
      <c r="J697" s="187">
        <v>1.5</v>
      </c>
    </row>
    <row r="698" spans="1:10" ht="24" customHeight="1">
      <c r="A698" s="183" t="s">
        <v>565</v>
      </c>
      <c r="B698" s="184" t="s">
        <v>872</v>
      </c>
      <c r="C698" s="183" t="s">
        <v>268</v>
      </c>
      <c r="D698" s="183" t="s">
        <v>873</v>
      </c>
      <c r="E698" s="204" t="s">
        <v>869</v>
      </c>
      <c r="F698" s="204"/>
      <c r="G698" s="185" t="s">
        <v>6</v>
      </c>
      <c r="H698" s="186">
        <v>1</v>
      </c>
      <c r="I698" s="187">
        <v>0.81</v>
      </c>
      <c r="J698" s="187">
        <v>0.81</v>
      </c>
    </row>
    <row r="699" spans="1:10" ht="24" customHeight="1">
      <c r="A699" s="183" t="s">
        <v>565</v>
      </c>
      <c r="B699" s="184" t="s">
        <v>874</v>
      </c>
      <c r="C699" s="183" t="s">
        <v>268</v>
      </c>
      <c r="D699" s="183" t="s">
        <v>875</v>
      </c>
      <c r="E699" s="204" t="s">
        <v>593</v>
      </c>
      <c r="F699" s="204"/>
      <c r="G699" s="185" t="s">
        <v>6</v>
      </c>
      <c r="H699" s="186">
        <v>1</v>
      </c>
      <c r="I699" s="187">
        <v>1.48</v>
      </c>
      <c r="J699" s="187">
        <v>1.48</v>
      </c>
    </row>
    <row r="700" spans="1:10" ht="24" customHeight="1">
      <c r="A700" s="183" t="s">
        <v>565</v>
      </c>
      <c r="B700" s="184" t="s">
        <v>876</v>
      </c>
      <c r="C700" s="183" t="s">
        <v>268</v>
      </c>
      <c r="D700" s="183" t="s">
        <v>877</v>
      </c>
      <c r="E700" s="204" t="s">
        <v>619</v>
      </c>
      <c r="F700" s="204"/>
      <c r="G700" s="185" t="s">
        <v>6</v>
      </c>
      <c r="H700" s="186">
        <v>1</v>
      </c>
      <c r="I700" s="187">
        <v>0.06</v>
      </c>
      <c r="J700" s="187">
        <v>0.06</v>
      </c>
    </row>
    <row r="701" spans="1:10" ht="24" customHeight="1">
      <c r="A701" s="183" t="s">
        <v>565</v>
      </c>
      <c r="B701" s="184" t="s">
        <v>878</v>
      </c>
      <c r="C701" s="183" t="s">
        <v>268</v>
      </c>
      <c r="D701" s="183" t="s">
        <v>879</v>
      </c>
      <c r="E701" s="204" t="s">
        <v>621</v>
      </c>
      <c r="F701" s="204"/>
      <c r="G701" s="185" t="s">
        <v>6</v>
      </c>
      <c r="H701" s="186">
        <v>1</v>
      </c>
      <c r="I701" s="187">
        <v>0.64</v>
      </c>
      <c r="J701" s="187">
        <v>0.64</v>
      </c>
    </row>
    <row r="702" spans="1:10">
      <c r="A702" s="188"/>
      <c r="B702" s="188"/>
      <c r="C702" s="188"/>
      <c r="D702" s="188"/>
      <c r="E702" s="188" t="s">
        <v>575</v>
      </c>
      <c r="F702" s="189">
        <v>14.44</v>
      </c>
      <c r="G702" s="188" t="s">
        <v>576</v>
      </c>
      <c r="H702" s="189">
        <v>0</v>
      </c>
      <c r="I702" s="188" t="s">
        <v>577</v>
      </c>
      <c r="J702" s="189">
        <v>14.44</v>
      </c>
    </row>
    <row r="703" spans="1:10" ht="13.8" thickBot="1">
      <c r="A703" s="188"/>
      <c r="B703" s="188"/>
      <c r="C703" s="188"/>
      <c r="D703" s="188"/>
      <c r="E703" s="188" t="s">
        <v>578</v>
      </c>
      <c r="F703" s="189">
        <v>5.1100000000000003</v>
      </c>
      <c r="G703" s="188"/>
      <c r="H703" s="203" t="s">
        <v>579</v>
      </c>
      <c r="I703" s="203"/>
      <c r="J703" s="189">
        <v>24.05</v>
      </c>
    </row>
    <row r="704" spans="1:10" ht="0.9" customHeight="1" thickTop="1">
      <c r="A704" s="190"/>
      <c r="B704" s="190"/>
      <c r="C704" s="190"/>
      <c r="D704" s="190"/>
      <c r="E704" s="190"/>
      <c r="F704" s="190"/>
      <c r="G704" s="190"/>
      <c r="H704" s="190"/>
      <c r="I704" s="190"/>
      <c r="J704" s="190"/>
    </row>
    <row r="705" spans="1:10" ht="18" customHeight="1">
      <c r="A705" s="123"/>
      <c r="B705" s="125" t="s">
        <v>242</v>
      </c>
      <c r="C705" s="123" t="s">
        <v>243</v>
      </c>
      <c r="D705" s="123" t="s">
        <v>244</v>
      </c>
      <c r="E705" s="198" t="s">
        <v>558</v>
      </c>
      <c r="F705" s="198"/>
      <c r="G705" s="124" t="s">
        <v>245</v>
      </c>
      <c r="H705" s="125" t="s">
        <v>246</v>
      </c>
      <c r="I705" s="125" t="s">
        <v>247</v>
      </c>
      <c r="J705" s="125" t="s">
        <v>249</v>
      </c>
    </row>
    <row r="706" spans="1:10" ht="24" customHeight="1">
      <c r="A706" s="130" t="s">
        <v>559</v>
      </c>
      <c r="B706" s="131" t="s">
        <v>819</v>
      </c>
      <c r="C706" s="130" t="s">
        <v>268</v>
      </c>
      <c r="D706" s="130" t="s">
        <v>8</v>
      </c>
      <c r="E706" s="206" t="s">
        <v>563</v>
      </c>
      <c r="F706" s="206"/>
      <c r="G706" s="132" t="s">
        <v>6</v>
      </c>
      <c r="H706" s="177">
        <v>1</v>
      </c>
      <c r="I706" s="133">
        <v>19.37</v>
      </c>
      <c r="J706" s="133">
        <v>19.37</v>
      </c>
    </row>
    <row r="707" spans="1:10" ht="24" customHeight="1">
      <c r="A707" s="178" t="s">
        <v>561</v>
      </c>
      <c r="B707" s="179" t="s">
        <v>880</v>
      </c>
      <c r="C707" s="178" t="s">
        <v>268</v>
      </c>
      <c r="D707" s="178" t="s">
        <v>881</v>
      </c>
      <c r="E707" s="205" t="s">
        <v>563</v>
      </c>
      <c r="F707" s="205"/>
      <c r="G707" s="180" t="s">
        <v>6</v>
      </c>
      <c r="H707" s="181">
        <v>1</v>
      </c>
      <c r="I707" s="182">
        <v>0.15</v>
      </c>
      <c r="J707" s="182">
        <v>0.15</v>
      </c>
    </row>
    <row r="708" spans="1:10" ht="24" customHeight="1">
      <c r="A708" s="183" t="s">
        <v>565</v>
      </c>
      <c r="B708" s="184" t="s">
        <v>882</v>
      </c>
      <c r="C708" s="183" t="s">
        <v>268</v>
      </c>
      <c r="D708" s="183" t="s">
        <v>883</v>
      </c>
      <c r="E708" s="204" t="s">
        <v>599</v>
      </c>
      <c r="F708" s="204"/>
      <c r="G708" s="185" t="s">
        <v>6</v>
      </c>
      <c r="H708" s="186">
        <v>1</v>
      </c>
      <c r="I708" s="187">
        <v>15.99</v>
      </c>
      <c r="J708" s="187">
        <v>15.99</v>
      </c>
    </row>
    <row r="709" spans="1:10" ht="24" customHeight="1">
      <c r="A709" s="183" t="s">
        <v>565</v>
      </c>
      <c r="B709" s="184" t="s">
        <v>867</v>
      </c>
      <c r="C709" s="183" t="s">
        <v>268</v>
      </c>
      <c r="D709" s="183" t="s">
        <v>868</v>
      </c>
      <c r="E709" s="204" t="s">
        <v>869</v>
      </c>
      <c r="F709" s="204"/>
      <c r="G709" s="185" t="s">
        <v>6</v>
      </c>
      <c r="H709" s="186">
        <v>1</v>
      </c>
      <c r="I709" s="187">
        <v>0.01</v>
      </c>
      <c r="J709" s="187">
        <v>0.01</v>
      </c>
    </row>
    <row r="710" spans="1:10" ht="24" customHeight="1">
      <c r="A710" s="183" t="s">
        <v>565</v>
      </c>
      <c r="B710" s="184" t="s">
        <v>884</v>
      </c>
      <c r="C710" s="183" t="s">
        <v>268</v>
      </c>
      <c r="D710" s="183" t="s">
        <v>885</v>
      </c>
      <c r="E710" s="204" t="s">
        <v>593</v>
      </c>
      <c r="F710" s="204"/>
      <c r="G710" s="185" t="s">
        <v>6</v>
      </c>
      <c r="H710" s="186">
        <v>1</v>
      </c>
      <c r="I710" s="187">
        <v>1.1499999999999999</v>
      </c>
      <c r="J710" s="187">
        <v>1.1499999999999999</v>
      </c>
    </row>
    <row r="711" spans="1:10" ht="24" customHeight="1">
      <c r="A711" s="183" t="s">
        <v>565</v>
      </c>
      <c r="B711" s="184" t="s">
        <v>872</v>
      </c>
      <c r="C711" s="183" t="s">
        <v>268</v>
      </c>
      <c r="D711" s="183" t="s">
        <v>873</v>
      </c>
      <c r="E711" s="204" t="s">
        <v>869</v>
      </c>
      <c r="F711" s="204"/>
      <c r="G711" s="185" t="s">
        <v>6</v>
      </c>
      <c r="H711" s="186">
        <v>1</v>
      </c>
      <c r="I711" s="187">
        <v>0.81</v>
      </c>
      <c r="J711" s="187">
        <v>0.81</v>
      </c>
    </row>
    <row r="712" spans="1:10" ht="24" customHeight="1">
      <c r="A712" s="183" t="s">
        <v>565</v>
      </c>
      <c r="B712" s="184" t="s">
        <v>886</v>
      </c>
      <c r="C712" s="183" t="s">
        <v>268</v>
      </c>
      <c r="D712" s="183" t="s">
        <v>887</v>
      </c>
      <c r="E712" s="204" t="s">
        <v>593</v>
      </c>
      <c r="F712" s="204"/>
      <c r="G712" s="185" t="s">
        <v>6</v>
      </c>
      <c r="H712" s="186">
        <v>1</v>
      </c>
      <c r="I712" s="187">
        <v>0.56000000000000005</v>
      </c>
      <c r="J712" s="187">
        <v>0.56000000000000005</v>
      </c>
    </row>
    <row r="713" spans="1:10" ht="24" customHeight="1">
      <c r="A713" s="183" t="s">
        <v>565</v>
      </c>
      <c r="B713" s="184" t="s">
        <v>876</v>
      </c>
      <c r="C713" s="183" t="s">
        <v>268</v>
      </c>
      <c r="D713" s="183" t="s">
        <v>877</v>
      </c>
      <c r="E713" s="204" t="s">
        <v>619</v>
      </c>
      <c r="F713" s="204"/>
      <c r="G713" s="185" t="s">
        <v>6</v>
      </c>
      <c r="H713" s="186">
        <v>1</v>
      </c>
      <c r="I713" s="187">
        <v>0.06</v>
      </c>
      <c r="J713" s="187">
        <v>0.06</v>
      </c>
    </row>
    <row r="714" spans="1:10" ht="24" customHeight="1">
      <c r="A714" s="183" t="s">
        <v>565</v>
      </c>
      <c r="B714" s="184" t="s">
        <v>878</v>
      </c>
      <c r="C714" s="183" t="s">
        <v>268</v>
      </c>
      <c r="D714" s="183" t="s">
        <v>879</v>
      </c>
      <c r="E714" s="204" t="s">
        <v>621</v>
      </c>
      <c r="F714" s="204"/>
      <c r="G714" s="185" t="s">
        <v>6</v>
      </c>
      <c r="H714" s="186">
        <v>1</v>
      </c>
      <c r="I714" s="187">
        <v>0.64</v>
      </c>
      <c r="J714" s="187">
        <v>0.64</v>
      </c>
    </row>
    <row r="715" spans="1:10">
      <c r="A715" s="188"/>
      <c r="B715" s="188"/>
      <c r="C715" s="188"/>
      <c r="D715" s="188"/>
      <c r="E715" s="188" t="s">
        <v>575</v>
      </c>
      <c r="F715" s="189">
        <v>16.14</v>
      </c>
      <c r="G715" s="188" t="s">
        <v>576</v>
      </c>
      <c r="H715" s="189">
        <v>0</v>
      </c>
      <c r="I715" s="188" t="s">
        <v>577</v>
      </c>
      <c r="J715" s="189">
        <v>16.14</v>
      </c>
    </row>
    <row r="716" spans="1:10" ht="13.8" thickBot="1">
      <c r="A716" s="188"/>
      <c r="B716" s="188"/>
      <c r="C716" s="188"/>
      <c r="D716" s="188"/>
      <c r="E716" s="188" t="s">
        <v>578</v>
      </c>
      <c r="F716" s="189">
        <v>5.22</v>
      </c>
      <c r="G716" s="188"/>
      <c r="H716" s="203" t="s">
        <v>579</v>
      </c>
      <c r="I716" s="203"/>
      <c r="J716" s="189">
        <v>24.59</v>
      </c>
    </row>
    <row r="717" spans="1:10" ht="0.9" customHeight="1" thickTop="1">
      <c r="A717" s="190"/>
      <c r="B717" s="190"/>
      <c r="C717" s="190"/>
      <c r="D717" s="190"/>
      <c r="E717" s="190"/>
      <c r="F717" s="190"/>
      <c r="G717" s="190"/>
      <c r="H717" s="190"/>
      <c r="I717" s="190"/>
      <c r="J717" s="190"/>
    </row>
    <row r="718" spans="1:10" ht="18" customHeight="1">
      <c r="A718" s="123"/>
      <c r="B718" s="125" t="s">
        <v>242</v>
      </c>
      <c r="C718" s="123" t="s">
        <v>243</v>
      </c>
      <c r="D718" s="123" t="s">
        <v>244</v>
      </c>
      <c r="E718" s="198" t="s">
        <v>558</v>
      </c>
      <c r="F718" s="198"/>
      <c r="G718" s="124" t="s">
        <v>245</v>
      </c>
      <c r="H718" s="125" t="s">
        <v>246</v>
      </c>
      <c r="I718" s="125" t="s">
        <v>247</v>
      </c>
      <c r="J718" s="125" t="s">
        <v>249</v>
      </c>
    </row>
    <row r="719" spans="1:10" ht="48" customHeight="1">
      <c r="A719" s="130" t="s">
        <v>559</v>
      </c>
      <c r="B719" s="131" t="s">
        <v>888</v>
      </c>
      <c r="C719" s="130" t="s">
        <v>268</v>
      </c>
      <c r="D719" s="130" t="s">
        <v>889</v>
      </c>
      <c r="E719" s="206" t="s">
        <v>563</v>
      </c>
      <c r="F719" s="206"/>
      <c r="G719" s="132" t="s">
        <v>21</v>
      </c>
      <c r="H719" s="177">
        <v>1</v>
      </c>
      <c r="I719" s="133">
        <v>458.62</v>
      </c>
      <c r="J719" s="133">
        <v>458.62</v>
      </c>
    </row>
    <row r="720" spans="1:10" ht="48" customHeight="1">
      <c r="A720" s="178" t="s">
        <v>561</v>
      </c>
      <c r="B720" s="179" t="s">
        <v>890</v>
      </c>
      <c r="C720" s="178" t="s">
        <v>268</v>
      </c>
      <c r="D720" s="178" t="s">
        <v>891</v>
      </c>
      <c r="E720" s="205" t="s">
        <v>749</v>
      </c>
      <c r="F720" s="205"/>
      <c r="G720" s="180" t="s">
        <v>753</v>
      </c>
      <c r="H720" s="181">
        <v>3.45</v>
      </c>
      <c r="I720" s="182">
        <v>0.32</v>
      </c>
      <c r="J720" s="182">
        <v>1.1000000000000001</v>
      </c>
    </row>
    <row r="721" spans="1:10" ht="48" customHeight="1">
      <c r="A721" s="178" t="s">
        <v>561</v>
      </c>
      <c r="B721" s="179" t="s">
        <v>892</v>
      </c>
      <c r="C721" s="178" t="s">
        <v>268</v>
      </c>
      <c r="D721" s="178" t="s">
        <v>893</v>
      </c>
      <c r="E721" s="205" t="s">
        <v>749</v>
      </c>
      <c r="F721" s="205"/>
      <c r="G721" s="180" t="s">
        <v>750</v>
      </c>
      <c r="H721" s="181">
        <v>1.05</v>
      </c>
      <c r="I721" s="182">
        <v>1.54</v>
      </c>
      <c r="J721" s="182">
        <v>1.61</v>
      </c>
    </row>
    <row r="722" spans="1:10" ht="24" customHeight="1">
      <c r="A722" s="178" t="s">
        <v>561</v>
      </c>
      <c r="B722" s="179" t="s">
        <v>894</v>
      </c>
      <c r="C722" s="178" t="s">
        <v>268</v>
      </c>
      <c r="D722" s="178" t="s">
        <v>895</v>
      </c>
      <c r="E722" s="205" t="s">
        <v>563</v>
      </c>
      <c r="F722" s="205"/>
      <c r="G722" s="180" t="s">
        <v>6</v>
      </c>
      <c r="H722" s="181">
        <v>4.5</v>
      </c>
      <c r="I722" s="182">
        <v>17.57</v>
      </c>
      <c r="J722" s="182">
        <v>79.06</v>
      </c>
    </row>
    <row r="723" spans="1:10" ht="24" customHeight="1">
      <c r="A723" s="183" t="s">
        <v>565</v>
      </c>
      <c r="B723" s="184" t="s">
        <v>795</v>
      </c>
      <c r="C723" s="183" t="s">
        <v>268</v>
      </c>
      <c r="D723" s="183" t="s">
        <v>796</v>
      </c>
      <c r="E723" s="204" t="s">
        <v>568</v>
      </c>
      <c r="F723" s="204"/>
      <c r="G723" s="185" t="s">
        <v>21</v>
      </c>
      <c r="H723" s="186">
        <v>1.1599999999999999</v>
      </c>
      <c r="I723" s="187">
        <v>105</v>
      </c>
      <c r="J723" s="187">
        <v>121.8</v>
      </c>
    </row>
    <row r="724" spans="1:10" ht="24" customHeight="1">
      <c r="A724" s="183" t="s">
        <v>565</v>
      </c>
      <c r="B724" s="184" t="s">
        <v>896</v>
      </c>
      <c r="C724" s="183" t="s">
        <v>268</v>
      </c>
      <c r="D724" s="183" t="s">
        <v>897</v>
      </c>
      <c r="E724" s="204" t="s">
        <v>568</v>
      </c>
      <c r="F724" s="204"/>
      <c r="G724" s="185" t="s">
        <v>588</v>
      </c>
      <c r="H724" s="186">
        <v>174.1</v>
      </c>
      <c r="I724" s="187">
        <v>0.7</v>
      </c>
      <c r="J724" s="187">
        <v>121.87</v>
      </c>
    </row>
    <row r="725" spans="1:10" ht="24" customHeight="1">
      <c r="A725" s="183" t="s">
        <v>565</v>
      </c>
      <c r="B725" s="184" t="s">
        <v>816</v>
      </c>
      <c r="C725" s="183" t="s">
        <v>268</v>
      </c>
      <c r="D725" s="183" t="s">
        <v>817</v>
      </c>
      <c r="E725" s="204" t="s">
        <v>568</v>
      </c>
      <c r="F725" s="204"/>
      <c r="G725" s="185" t="s">
        <v>588</v>
      </c>
      <c r="H725" s="186">
        <v>195.86</v>
      </c>
      <c r="I725" s="187">
        <v>0.68</v>
      </c>
      <c r="J725" s="187">
        <v>133.18</v>
      </c>
    </row>
    <row r="726" spans="1:10">
      <c r="A726" s="188"/>
      <c r="B726" s="188"/>
      <c r="C726" s="188"/>
      <c r="D726" s="188"/>
      <c r="E726" s="188" t="s">
        <v>575</v>
      </c>
      <c r="F726" s="189">
        <v>68.760000000000005</v>
      </c>
      <c r="G726" s="188" t="s">
        <v>576</v>
      </c>
      <c r="H726" s="189">
        <v>0</v>
      </c>
      <c r="I726" s="188" t="s">
        <v>577</v>
      </c>
      <c r="J726" s="189">
        <v>68.760000000000005</v>
      </c>
    </row>
    <row r="727" spans="1:10" ht="13.8" thickBot="1">
      <c r="A727" s="188"/>
      <c r="B727" s="188"/>
      <c r="C727" s="188"/>
      <c r="D727" s="188"/>
      <c r="E727" s="188" t="s">
        <v>578</v>
      </c>
      <c r="F727" s="189">
        <v>123.82</v>
      </c>
      <c r="G727" s="188"/>
      <c r="H727" s="203" t="s">
        <v>579</v>
      </c>
      <c r="I727" s="203"/>
      <c r="J727" s="189">
        <v>582.44000000000005</v>
      </c>
    </row>
    <row r="728" spans="1:10" ht="0.9" customHeight="1" thickTop="1">
      <c r="A728" s="190"/>
      <c r="B728" s="190"/>
      <c r="C728" s="190"/>
      <c r="D728" s="190"/>
      <c r="E728" s="190"/>
      <c r="F728" s="190"/>
      <c r="G728" s="190"/>
      <c r="H728" s="190"/>
      <c r="I728" s="190"/>
      <c r="J728" s="190"/>
    </row>
    <row r="729" spans="1:10" ht="18" customHeight="1">
      <c r="A729" s="123"/>
      <c r="B729" s="125" t="s">
        <v>242</v>
      </c>
      <c r="C729" s="123" t="s">
        <v>243</v>
      </c>
      <c r="D729" s="123" t="s">
        <v>244</v>
      </c>
      <c r="E729" s="198" t="s">
        <v>558</v>
      </c>
      <c r="F729" s="198"/>
      <c r="G729" s="124" t="s">
        <v>245</v>
      </c>
      <c r="H729" s="125" t="s">
        <v>246</v>
      </c>
      <c r="I729" s="125" t="s">
        <v>247</v>
      </c>
      <c r="J729" s="125" t="s">
        <v>249</v>
      </c>
    </row>
    <row r="730" spans="1:10" ht="36" customHeight="1">
      <c r="A730" s="130" t="s">
        <v>559</v>
      </c>
      <c r="B730" s="131" t="s">
        <v>649</v>
      </c>
      <c r="C730" s="130" t="s">
        <v>268</v>
      </c>
      <c r="D730" s="130" t="s">
        <v>650</v>
      </c>
      <c r="E730" s="206" t="s">
        <v>563</v>
      </c>
      <c r="F730" s="206"/>
      <c r="G730" s="132" t="s">
        <v>21</v>
      </c>
      <c r="H730" s="177">
        <v>1</v>
      </c>
      <c r="I730" s="133">
        <v>586.27</v>
      </c>
      <c r="J730" s="133">
        <v>586.27</v>
      </c>
    </row>
    <row r="731" spans="1:10" ht="24" customHeight="1">
      <c r="A731" s="178" t="s">
        <v>561</v>
      </c>
      <c r="B731" s="179" t="s">
        <v>564</v>
      </c>
      <c r="C731" s="178" t="s">
        <v>268</v>
      </c>
      <c r="D731" s="178" t="s">
        <v>13</v>
      </c>
      <c r="E731" s="205" t="s">
        <v>563</v>
      </c>
      <c r="F731" s="205"/>
      <c r="G731" s="180" t="s">
        <v>6</v>
      </c>
      <c r="H731" s="181">
        <v>11.02</v>
      </c>
      <c r="I731" s="182">
        <v>18.05</v>
      </c>
      <c r="J731" s="182">
        <v>198.91</v>
      </c>
    </row>
    <row r="732" spans="1:10" ht="24" customHeight="1">
      <c r="A732" s="183" t="s">
        <v>565</v>
      </c>
      <c r="B732" s="184" t="s">
        <v>898</v>
      </c>
      <c r="C732" s="183" t="s">
        <v>268</v>
      </c>
      <c r="D732" s="183" t="s">
        <v>899</v>
      </c>
      <c r="E732" s="204" t="s">
        <v>568</v>
      </c>
      <c r="F732" s="204"/>
      <c r="G732" s="185" t="s">
        <v>21</v>
      </c>
      <c r="H732" s="186">
        <v>0.94</v>
      </c>
      <c r="I732" s="187">
        <v>106.37</v>
      </c>
      <c r="J732" s="187">
        <v>99.98</v>
      </c>
    </row>
    <row r="733" spans="1:10" ht="24" customHeight="1">
      <c r="A733" s="183" t="s">
        <v>565</v>
      </c>
      <c r="B733" s="184" t="s">
        <v>816</v>
      </c>
      <c r="C733" s="183" t="s">
        <v>268</v>
      </c>
      <c r="D733" s="183" t="s">
        <v>817</v>
      </c>
      <c r="E733" s="204" t="s">
        <v>568</v>
      </c>
      <c r="F733" s="204"/>
      <c r="G733" s="185" t="s">
        <v>588</v>
      </c>
      <c r="H733" s="186">
        <v>422.63</v>
      </c>
      <c r="I733" s="187">
        <v>0.68</v>
      </c>
      <c r="J733" s="187">
        <v>287.38</v>
      </c>
    </row>
    <row r="734" spans="1:10">
      <c r="A734" s="188"/>
      <c r="B734" s="188"/>
      <c r="C734" s="188"/>
      <c r="D734" s="188"/>
      <c r="E734" s="188" t="s">
        <v>575</v>
      </c>
      <c r="F734" s="189">
        <v>163.31</v>
      </c>
      <c r="G734" s="188" t="s">
        <v>576</v>
      </c>
      <c r="H734" s="189">
        <v>0</v>
      </c>
      <c r="I734" s="188" t="s">
        <v>577</v>
      </c>
      <c r="J734" s="189">
        <v>163.31</v>
      </c>
    </row>
    <row r="735" spans="1:10" ht="13.8" thickBot="1">
      <c r="A735" s="188"/>
      <c r="B735" s="188"/>
      <c r="C735" s="188"/>
      <c r="D735" s="188"/>
      <c r="E735" s="188" t="s">
        <v>578</v>
      </c>
      <c r="F735" s="189">
        <v>158.29</v>
      </c>
      <c r="G735" s="188"/>
      <c r="H735" s="203" t="s">
        <v>579</v>
      </c>
      <c r="I735" s="203"/>
      <c r="J735" s="189">
        <v>744.56</v>
      </c>
    </row>
    <row r="736" spans="1:10" ht="0.9" customHeight="1" thickTop="1">
      <c r="A736" s="190"/>
      <c r="B736" s="190"/>
      <c r="C736" s="190"/>
      <c r="D736" s="190"/>
      <c r="E736" s="190"/>
      <c r="F736" s="190"/>
      <c r="G736" s="190"/>
      <c r="H736" s="190"/>
      <c r="I736" s="190"/>
      <c r="J736" s="190"/>
    </row>
    <row r="737" spans="1:10" ht="18" customHeight="1">
      <c r="A737" s="123"/>
      <c r="B737" s="125" t="s">
        <v>242</v>
      </c>
      <c r="C737" s="123" t="s">
        <v>243</v>
      </c>
      <c r="D737" s="123" t="s">
        <v>244</v>
      </c>
      <c r="E737" s="198" t="s">
        <v>558</v>
      </c>
      <c r="F737" s="198"/>
      <c r="G737" s="124" t="s">
        <v>245</v>
      </c>
      <c r="H737" s="125" t="s">
        <v>246</v>
      </c>
      <c r="I737" s="125" t="s">
        <v>247</v>
      </c>
      <c r="J737" s="125" t="s">
        <v>249</v>
      </c>
    </row>
    <row r="738" spans="1:10" ht="36" customHeight="1">
      <c r="A738" s="130" t="s">
        <v>559</v>
      </c>
      <c r="B738" s="131" t="s">
        <v>827</v>
      </c>
      <c r="C738" s="130" t="s">
        <v>268</v>
      </c>
      <c r="D738" s="130" t="s">
        <v>828</v>
      </c>
      <c r="E738" s="206" t="s">
        <v>563</v>
      </c>
      <c r="F738" s="206"/>
      <c r="G738" s="132" t="s">
        <v>21</v>
      </c>
      <c r="H738" s="177">
        <v>1</v>
      </c>
      <c r="I738" s="133">
        <v>724.77</v>
      </c>
      <c r="J738" s="133">
        <v>724.77</v>
      </c>
    </row>
    <row r="739" spans="1:10" ht="24" customHeight="1">
      <c r="A739" s="178" t="s">
        <v>561</v>
      </c>
      <c r="B739" s="179" t="s">
        <v>564</v>
      </c>
      <c r="C739" s="178" t="s">
        <v>268</v>
      </c>
      <c r="D739" s="178" t="s">
        <v>13</v>
      </c>
      <c r="E739" s="205" t="s">
        <v>563</v>
      </c>
      <c r="F739" s="205"/>
      <c r="G739" s="180" t="s">
        <v>6</v>
      </c>
      <c r="H739" s="181">
        <v>11.65</v>
      </c>
      <c r="I739" s="182">
        <v>18.05</v>
      </c>
      <c r="J739" s="182">
        <v>210.28</v>
      </c>
    </row>
    <row r="740" spans="1:10" ht="24" customHeight="1">
      <c r="A740" s="183" t="s">
        <v>565</v>
      </c>
      <c r="B740" s="184" t="s">
        <v>795</v>
      </c>
      <c r="C740" s="183" t="s">
        <v>268</v>
      </c>
      <c r="D740" s="183" t="s">
        <v>796</v>
      </c>
      <c r="E740" s="204" t="s">
        <v>568</v>
      </c>
      <c r="F740" s="204"/>
      <c r="G740" s="185" t="s">
        <v>21</v>
      </c>
      <c r="H740" s="186">
        <v>1.25</v>
      </c>
      <c r="I740" s="187">
        <v>105</v>
      </c>
      <c r="J740" s="187">
        <v>131.25</v>
      </c>
    </row>
    <row r="741" spans="1:10" ht="24" customHeight="1">
      <c r="A741" s="183" t="s">
        <v>565</v>
      </c>
      <c r="B741" s="184" t="s">
        <v>816</v>
      </c>
      <c r="C741" s="183" t="s">
        <v>268</v>
      </c>
      <c r="D741" s="183" t="s">
        <v>817</v>
      </c>
      <c r="E741" s="204" t="s">
        <v>568</v>
      </c>
      <c r="F741" s="204"/>
      <c r="G741" s="185" t="s">
        <v>588</v>
      </c>
      <c r="H741" s="186">
        <v>563.59</v>
      </c>
      <c r="I741" s="187">
        <v>0.68</v>
      </c>
      <c r="J741" s="187">
        <v>383.24</v>
      </c>
    </row>
    <row r="742" spans="1:10">
      <c r="A742" s="188"/>
      <c r="B742" s="188"/>
      <c r="C742" s="188"/>
      <c r="D742" s="188"/>
      <c r="E742" s="188" t="s">
        <v>575</v>
      </c>
      <c r="F742" s="189">
        <v>172.65</v>
      </c>
      <c r="G742" s="188" t="s">
        <v>576</v>
      </c>
      <c r="H742" s="189">
        <v>0</v>
      </c>
      <c r="I742" s="188" t="s">
        <v>577</v>
      </c>
      <c r="J742" s="189">
        <v>172.65</v>
      </c>
    </row>
    <row r="743" spans="1:10" ht="13.8" thickBot="1">
      <c r="A743" s="188"/>
      <c r="B743" s="188"/>
      <c r="C743" s="188"/>
      <c r="D743" s="188"/>
      <c r="E743" s="188" t="s">
        <v>578</v>
      </c>
      <c r="F743" s="189">
        <v>195.68</v>
      </c>
      <c r="G743" s="188"/>
      <c r="H743" s="203" t="s">
        <v>579</v>
      </c>
      <c r="I743" s="203"/>
      <c r="J743" s="189">
        <v>920.45</v>
      </c>
    </row>
    <row r="744" spans="1:10" ht="0.9" customHeight="1" thickTop="1">
      <c r="A744" s="190"/>
      <c r="B744" s="190"/>
      <c r="C744" s="190"/>
      <c r="D744" s="190"/>
      <c r="E744" s="190"/>
      <c r="F744" s="190"/>
      <c r="G744" s="190"/>
      <c r="H744" s="190"/>
      <c r="I744" s="190"/>
      <c r="J744" s="190"/>
    </row>
    <row r="745" spans="1:10" ht="18" customHeight="1">
      <c r="A745" s="123"/>
      <c r="B745" s="125" t="s">
        <v>242</v>
      </c>
      <c r="C745" s="123" t="s">
        <v>243</v>
      </c>
      <c r="D745" s="123" t="s">
        <v>244</v>
      </c>
      <c r="E745" s="198" t="s">
        <v>558</v>
      </c>
      <c r="F745" s="198"/>
      <c r="G745" s="124" t="s">
        <v>245</v>
      </c>
      <c r="H745" s="125" t="s">
        <v>246</v>
      </c>
      <c r="I745" s="125" t="s">
        <v>247</v>
      </c>
      <c r="J745" s="125" t="s">
        <v>249</v>
      </c>
    </row>
    <row r="746" spans="1:10" ht="36" customHeight="1">
      <c r="A746" s="130" t="s">
        <v>559</v>
      </c>
      <c r="B746" s="131" t="s">
        <v>801</v>
      </c>
      <c r="C746" s="130" t="s">
        <v>268</v>
      </c>
      <c r="D746" s="130" t="s">
        <v>802</v>
      </c>
      <c r="E746" s="206" t="s">
        <v>563</v>
      </c>
      <c r="F746" s="206"/>
      <c r="G746" s="132" t="s">
        <v>21</v>
      </c>
      <c r="H746" s="177">
        <v>1</v>
      </c>
      <c r="I746" s="133">
        <v>503.4</v>
      </c>
      <c r="J746" s="133">
        <v>503.4</v>
      </c>
    </row>
    <row r="747" spans="1:10" ht="48" customHeight="1">
      <c r="A747" s="178" t="s">
        <v>561</v>
      </c>
      <c r="B747" s="179" t="s">
        <v>892</v>
      </c>
      <c r="C747" s="178" t="s">
        <v>268</v>
      </c>
      <c r="D747" s="178" t="s">
        <v>893</v>
      </c>
      <c r="E747" s="205" t="s">
        <v>749</v>
      </c>
      <c r="F747" s="205"/>
      <c r="G747" s="180" t="s">
        <v>750</v>
      </c>
      <c r="H747" s="181">
        <v>0.8</v>
      </c>
      <c r="I747" s="182">
        <v>1.54</v>
      </c>
      <c r="J747" s="182">
        <v>1.23</v>
      </c>
    </row>
    <row r="748" spans="1:10" ht="48" customHeight="1">
      <c r="A748" s="178" t="s">
        <v>561</v>
      </c>
      <c r="B748" s="179" t="s">
        <v>890</v>
      </c>
      <c r="C748" s="178" t="s">
        <v>268</v>
      </c>
      <c r="D748" s="178" t="s">
        <v>891</v>
      </c>
      <c r="E748" s="205" t="s">
        <v>749</v>
      </c>
      <c r="F748" s="205"/>
      <c r="G748" s="180" t="s">
        <v>753</v>
      </c>
      <c r="H748" s="181">
        <v>2.62</v>
      </c>
      <c r="I748" s="182">
        <v>0.32</v>
      </c>
      <c r="J748" s="182">
        <v>0.83</v>
      </c>
    </row>
    <row r="749" spans="1:10" ht="24" customHeight="1">
      <c r="A749" s="178" t="s">
        <v>561</v>
      </c>
      <c r="B749" s="179" t="s">
        <v>894</v>
      </c>
      <c r="C749" s="178" t="s">
        <v>268</v>
      </c>
      <c r="D749" s="178" t="s">
        <v>895</v>
      </c>
      <c r="E749" s="205" t="s">
        <v>563</v>
      </c>
      <c r="F749" s="205"/>
      <c r="G749" s="180" t="s">
        <v>6</v>
      </c>
      <c r="H749" s="181">
        <v>3.42</v>
      </c>
      <c r="I749" s="182">
        <v>17.57</v>
      </c>
      <c r="J749" s="182">
        <v>60.08</v>
      </c>
    </row>
    <row r="750" spans="1:10" ht="24" customHeight="1">
      <c r="A750" s="183" t="s">
        <v>565</v>
      </c>
      <c r="B750" s="184" t="s">
        <v>795</v>
      </c>
      <c r="C750" s="183" t="s">
        <v>268</v>
      </c>
      <c r="D750" s="183" t="s">
        <v>796</v>
      </c>
      <c r="E750" s="204" t="s">
        <v>568</v>
      </c>
      <c r="F750" s="204"/>
      <c r="G750" s="185" t="s">
        <v>21</v>
      </c>
      <c r="H750" s="186">
        <v>1.07</v>
      </c>
      <c r="I750" s="187">
        <v>105</v>
      </c>
      <c r="J750" s="187">
        <v>112.35</v>
      </c>
    </row>
    <row r="751" spans="1:10" ht="24" customHeight="1">
      <c r="A751" s="183" t="s">
        <v>565</v>
      </c>
      <c r="B751" s="184" t="s">
        <v>816</v>
      </c>
      <c r="C751" s="183" t="s">
        <v>268</v>
      </c>
      <c r="D751" s="183" t="s">
        <v>817</v>
      </c>
      <c r="E751" s="204" t="s">
        <v>568</v>
      </c>
      <c r="F751" s="204"/>
      <c r="G751" s="185" t="s">
        <v>588</v>
      </c>
      <c r="H751" s="186">
        <v>483.7</v>
      </c>
      <c r="I751" s="187">
        <v>0.68</v>
      </c>
      <c r="J751" s="187">
        <v>328.91</v>
      </c>
    </row>
    <row r="752" spans="1:10">
      <c r="A752" s="188"/>
      <c r="B752" s="188"/>
      <c r="C752" s="188"/>
      <c r="D752" s="188"/>
      <c r="E752" s="188" t="s">
        <v>575</v>
      </c>
      <c r="F752" s="189">
        <v>52.25</v>
      </c>
      <c r="G752" s="188" t="s">
        <v>576</v>
      </c>
      <c r="H752" s="189">
        <v>0</v>
      </c>
      <c r="I752" s="188" t="s">
        <v>577</v>
      </c>
      <c r="J752" s="189">
        <v>52.25</v>
      </c>
    </row>
    <row r="753" spans="1:10" ht="13.8" thickBot="1">
      <c r="A753" s="188"/>
      <c r="B753" s="188"/>
      <c r="C753" s="188"/>
      <c r="D753" s="188"/>
      <c r="E753" s="188" t="s">
        <v>578</v>
      </c>
      <c r="F753" s="189">
        <v>135.91</v>
      </c>
      <c r="G753" s="188"/>
      <c r="H753" s="203" t="s">
        <v>579</v>
      </c>
      <c r="I753" s="203"/>
      <c r="J753" s="189">
        <v>639.30999999999995</v>
      </c>
    </row>
    <row r="754" spans="1:10" ht="0.9" customHeight="1" thickTop="1">
      <c r="A754" s="190"/>
      <c r="B754" s="190"/>
      <c r="C754" s="190"/>
      <c r="D754" s="190"/>
      <c r="E754" s="190"/>
      <c r="F754" s="190"/>
      <c r="G754" s="190"/>
      <c r="H754" s="190"/>
      <c r="I754" s="190"/>
      <c r="J754" s="190"/>
    </row>
    <row r="755" spans="1:10" ht="18" customHeight="1">
      <c r="A755" s="123"/>
      <c r="B755" s="125" t="s">
        <v>242</v>
      </c>
      <c r="C755" s="123" t="s">
        <v>243</v>
      </c>
      <c r="D755" s="123" t="s">
        <v>244</v>
      </c>
      <c r="E755" s="198" t="s">
        <v>558</v>
      </c>
      <c r="F755" s="198"/>
      <c r="G755" s="124" t="s">
        <v>245</v>
      </c>
      <c r="H755" s="125" t="s">
        <v>246</v>
      </c>
      <c r="I755" s="125" t="s">
        <v>247</v>
      </c>
      <c r="J755" s="125" t="s">
        <v>249</v>
      </c>
    </row>
    <row r="756" spans="1:10" ht="36" customHeight="1">
      <c r="A756" s="130" t="s">
        <v>559</v>
      </c>
      <c r="B756" s="131" t="s">
        <v>654</v>
      </c>
      <c r="C756" s="130" t="s">
        <v>268</v>
      </c>
      <c r="D756" s="130" t="s">
        <v>655</v>
      </c>
      <c r="E756" s="206" t="s">
        <v>563</v>
      </c>
      <c r="F756" s="206"/>
      <c r="G756" s="132" t="s">
        <v>21</v>
      </c>
      <c r="H756" s="177">
        <v>1</v>
      </c>
      <c r="I756" s="133">
        <v>595.66</v>
      </c>
      <c r="J756" s="133">
        <v>595.66</v>
      </c>
    </row>
    <row r="757" spans="1:10" ht="36" customHeight="1">
      <c r="A757" s="178" t="s">
        <v>561</v>
      </c>
      <c r="B757" s="179" t="s">
        <v>900</v>
      </c>
      <c r="C757" s="178" t="s">
        <v>268</v>
      </c>
      <c r="D757" s="178" t="s">
        <v>901</v>
      </c>
      <c r="E757" s="205" t="s">
        <v>749</v>
      </c>
      <c r="F757" s="205"/>
      <c r="G757" s="180" t="s">
        <v>753</v>
      </c>
      <c r="H757" s="181">
        <v>52.1</v>
      </c>
      <c r="I757" s="182">
        <v>0.83</v>
      </c>
      <c r="J757" s="182">
        <v>43.24</v>
      </c>
    </row>
    <row r="758" spans="1:10" ht="36" customHeight="1">
      <c r="A758" s="178" t="s">
        <v>561</v>
      </c>
      <c r="B758" s="179" t="s">
        <v>902</v>
      </c>
      <c r="C758" s="178" t="s">
        <v>268</v>
      </c>
      <c r="D758" s="178" t="s">
        <v>903</v>
      </c>
      <c r="E758" s="205" t="s">
        <v>749</v>
      </c>
      <c r="F758" s="205"/>
      <c r="G758" s="180" t="s">
        <v>750</v>
      </c>
      <c r="H758" s="181">
        <v>1.58</v>
      </c>
      <c r="I758" s="182">
        <v>3</v>
      </c>
      <c r="J758" s="182">
        <v>4.74</v>
      </c>
    </row>
    <row r="759" spans="1:10" ht="24" customHeight="1">
      <c r="A759" s="178" t="s">
        <v>561</v>
      </c>
      <c r="B759" s="179" t="s">
        <v>894</v>
      </c>
      <c r="C759" s="178" t="s">
        <v>268</v>
      </c>
      <c r="D759" s="178" t="s">
        <v>895</v>
      </c>
      <c r="E759" s="205" t="s">
        <v>563</v>
      </c>
      <c r="F759" s="205"/>
      <c r="G759" s="180" t="s">
        <v>6</v>
      </c>
      <c r="H759" s="181">
        <v>6.79</v>
      </c>
      <c r="I759" s="182">
        <v>17.57</v>
      </c>
      <c r="J759" s="182">
        <v>119.3</v>
      </c>
    </row>
    <row r="760" spans="1:10" ht="24" customHeight="1">
      <c r="A760" s="183" t="s">
        <v>565</v>
      </c>
      <c r="B760" s="184" t="s">
        <v>795</v>
      </c>
      <c r="C760" s="183" t="s">
        <v>268</v>
      </c>
      <c r="D760" s="183" t="s">
        <v>796</v>
      </c>
      <c r="E760" s="204" t="s">
        <v>568</v>
      </c>
      <c r="F760" s="204"/>
      <c r="G760" s="185" t="s">
        <v>21</v>
      </c>
      <c r="H760" s="186">
        <v>1.04</v>
      </c>
      <c r="I760" s="187">
        <v>105</v>
      </c>
      <c r="J760" s="187">
        <v>109.2</v>
      </c>
    </row>
    <row r="761" spans="1:10" ht="24" customHeight="1">
      <c r="A761" s="183" t="s">
        <v>565</v>
      </c>
      <c r="B761" s="184" t="s">
        <v>816</v>
      </c>
      <c r="C761" s="183" t="s">
        <v>268</v>
      </c>
      <c r="D761" s="183" t="s">
        <v>817</v>
      </c>
      <c r="E761" s="204" t="s">
        <v>568</v>
      </c>
      <c r="F761" s="204"/>
      <c r="G761" s="185" t="s">
        <v>588</v>
      </c>
      <c r="H761" s="186">
        <v>469.39</v>
      </c>
      <c r="I761" s="187">
        <v>0.68</v>
      </c>
      <c r="J761" s="187">
        <v>319.18</v>
      </c>
    </row>
    <row r="762" spans="1:10">
      <c r="A762" s="188"/>
      <c r="B762" s="188"/>
      <c r="C762" s="188"/>
      <c r="D762" s="188"/>
      <c r="E762" s="188" t="s">
        <v>575</v>
      </c>
      <c r="F762" s="189">
        <v>103.75</v>
      </c>
      <c r="G762" s="188" t="s">
        <v>576</v>
      </c>
      <c r="H762" s="189">
        <v>0</v>
      </c>
      <c r="I762" s="188" t="s">
        <v>577</v>
      </c>
      <c r="J762" s="189">
        <v>103.75</v>
      </c>
    </row>
    <row r="763" spans="1:10" ht="13.8" thickBot="1">
      <c r="A763" s="188"/>
      <c r="B763" s="188"/>
      <c r="C763" s="188"/>
      <c r="D763" s="188"/>
      <c r="E763" s="188" t="s">
        <v>578</v>
      </c>
      <c r="F763" s="189">
        <v>160.82</v>
      </c>
      <c r="G763" s="188"/>
      <c r="H763" s="203" t="s">
        <v>579</v>
      </c>
      <c r="I763" s="203"/>
      <c r="J763" s="189">
        <v>756.48</v>
      </c>
    </row>
    <row r="764" spans="1:10" ht="0.9" customHeight="1" thickTop="1">
      <c r="A764" s="190"/>
      <c r="B764" s="190"/>
      <c r="C764" s="190"/>
      <c r="D764" s="190"/>
      <c r="E764" s="190"/>
      <c r="F764" s="190"/>
      <c r="G764" s="190"/>
      <c r="H764" s="190"/>
      <c r="I764" s="190"/>
      <c r="J764" s="190"/>
    </row>
    <row r="765" spans="1:10" ht="18" customHeight="1">
      <c r="A765" s="123"/>
      <c r="B765" s="125" t="s">
        <v>242</v>
      </c>
      <c r="C765" s="123" t="s">
        <v>243</v>
      </c>
      <c r="D765" s="123" t="s">
        <v>244</v>
      </c>
      <c r="E765" s="198" t="s">
        <v>558</v>
      </c>
      <c r="F765" s="198"/>
      <c r="G765" s="124" t="s">
        <v>245</v>
      </c>
      <c r="H765" s="125" t="s">
        <v>246</v>
      </c>
      <c r="I765" s="125" t="s">
        <v>247</v>
      </c>
      <c r="J765" s="125" t="s">
        <v>249</v>
      </c>
    </row>
    <row r="766" spans="1:10" ht="36" customHeight="1">
      <c r="A766" s="130" t="s">
        <v>559</v>
      </c>
      <c r="B766" s="131" t="s">
        <v>814</v>
      </c>
      <c r="C766" s="130" t="s">
        <v>268</v>
      </c>
      <c r="D766" s="130" t="s">
        <v>815</v>
      </c>
      <c r="E766" s="206" t="s">
        <v>563</v>
      </c>
      <c r="F766" s="206"/>
      <c r="G766" s="132" t="s">
        <v>21</v>
      </c>
      <c r="H766" s="177">
        <v>1</v>
      </c>
      <c r="I766" s="133">
        <v>649.77</v>
      </c>
      <c r="J766" s="133">
        <v>649.77</v>
      </c>
    </row>
    <row r="767" spans="1:10" ht="24" customHeight="1">
      <c r="A767" s="178" t="s">
        <v>561</v>
      </c>
      <c r="B767" s="179" t="s">
        <v>564</v>
      </c>
      <c r="C767" s="178" t="s">
        <v>268</v>
      </c>
      <c r="D767" s="178" t="s">
        <v>13</v>
      </c>
      <c r="E767" s="205" t="s">
        <v>563</v>
      </c>
      <c r="F767" s="205"/>
      <c r="G767" s="180" t="s">
        <v>6</v>
      </c>
      <c r="H767" s="181">
        <v>11.02</v>
      </c>
      <c r="I767" s="182">
        <v>18.05</v>
      </c>
      <c r="J767" s="182">
        <v>198.91</v>
      </c>
    </row>
    <row r="768" spans="1:10" ht="24" customHeight="1">
      <c r="A768" s="183" t="s">
        <v>565</v>
      </c>
      <c r="B768" s="184" t="s">
        <v>795</v>
      </c>
      <c r="C768" s="183" t="s">
        <v>268</v>
      </c>
      <c r="D768" s="183" t="s">
        <v>796</v>
      </c>
      <c r="E768" s="204" t="s">
        <v>568</v>
      </c>
      <c r="F768" s="204"/>
      <c r="G768" s="185" t="s">
        <v>21</v>
      </c>
      <c r="H768" s="186">
        <v>1.35</v>
      </c>
      <c r="I768" s="187">
        <v>105</v>
      </c>
      <c r="J768" s="187">
        <v>141.75</v>
      </c>
    </row>
    <row r="769" spans="1:10" ht="24" customHeight="1">
      <c r="A769" s="183" t="s">
        <v>565</v>
      </c>
      <c r="B769" s="184" t="s">
        <v>816</v>
      </c>
      <c r="C769" s="183" t="s">
        <v>268</v>
      </c>
      <c r="D769" s="183" t="s">
        <v>817</v>
      </c>
      <c r="E769" s="204" t="s">
        <v>568</v>
      </c>
      <c r="F769" s="204"/>
      <c r="G769" s="185" t="s">
        <v>588</v>
      </c>
      <c r="H769" s="186">
        <v>454.58</v>
      </c>
      <c r="I769" s="187">
        <v>0.68</v>
      </c>
      <c r="J769" s="187">
        <v>309.11</v>
      </c>
    </row>
    <row r="770" spans="1:10">
      <c r="A770" s="188"/>
      <c r="B770" s="188"/>
      <c r="C770" s="188"/>
      <c r="D770" s="188"/>
      <c r="E770" s="188" t="s">
        <v>575</v>
      </c>
      <c r="F770" s="189">
        <v>163.31</v>
      </c>
      <c r="G770" s="188" t="s">
        <v>576</v>
      </c>
      <c r="H770" s="189">
        <v>0</v>
      </c>
      <c r="I770" s="188" t="s">
        <v>577</v>
      </c>
      <c r="J770" s="189">
        <v>163.31</v>
      </c>
    </row>
    <row r="771" spans="1:10" ht="13.8" thickBot="1">
      <c r="A771" s="188"/>
      <c r="B771" s="188"/>
      <c r="C771" s="188"/>
      <c r="D771" s="188"/>
      <c r="E771" s="188" t="s">
        <v>578</v>
      </c>
      <c r="F771" s="189">
        <v>175.43</v>
      </c>
      <c r="G771" s="188"/>
      <c r="H771" s="203" t="s">
        <v>579</v>
      </c>
      <c r="I771" s="203"/>
      <c r="J771" s="189">
        <v>825.2</v>
      </c>
    </row>
    <row r="772" spans="1:10" ht="0.9" customHeight="1" thickTop="1">
      <c r="A772" s="190"/>
      <c r="B772" s="190"/>
      <c r="C772" s="190"/>
      <c r="D772" s="190"/>
      <c r="E772" s="190"/>
      <c r="F772" s="190"/>
      <c r="G772" s="190"/>
      <c r="H772" s="190"/>
      <c r="I772" s="190"/>
      <c r="J772" s="190"/>
    </row>
    <row r="773" spans="1:10" ht="18" customHeight="1">
      <c r="A773" s="123"/>
      <c r="B773" s="125" t="s">
        <v>242</v>
      </c>
      <c r="C773" s="123" t="s">
        <v>243</v>
      </c>
      <c r="D773" s="123" t="s">
        <v>244</v>
      </c>
      <c r="E773" s="198" t="s">
        <v>558</v>
      </c>
      <c r="F773" s="198"/>
      <c r="G773" s="124" t="s">
        <v>245</v>
      </c>
      <c r="H773" s="125" t="s">
        <v>246</v>
      </c>
      <c r="I773" s="125" t="s">
        <v>247</v>
      </c>
      <c r="J773" s="125" t="s">
        <v>249</v>
      </c>
    </row>
    <row r="774" spans="1:10" ht="24" customHeight="1">
      <c r="A774" s="130" t="s">
        <v>559</v>
      </c>
      <c r="B774" s="131" t="s">
        <v>672</v>
      </c>
      <c r="C774" s="130" t="s">
        <v>268</v>
      </c>
      <c r="D774" s="130" t="s">
        <v>11</v>
      </c>
      <c r="E774" s="206" t="s">
        <v>563</v>
      </c>
      <c r="F774" s="206"/>
      <c r="G774" s="132" t="s">
        <v>6</v>
      </c>
      <c r="H774" s="177">
        <v>1</v>
      </c>
      <c r="I774" s="133">
        <v>21.88</v>
      </c>
      <c r="J774" s="133">
        <v>21.88</v>
      </c>
    </row>
    <row r="775" spans="1:10" ht="24" customHeight="1">
      <c r="A775" s="178" t="s">
        <v>561</v>
      </c>
      <c r="B775" s="179" t="s">
        <v>904</v>
      </c>
      <c r="C775" s="178" t="s">
        <v>268</v>
      </c>
      <c r="D775" s="178" t="s">
        <v>905</v>
      </c>
      <c r="E775" s="205" t="s">
        <v>563</v>
      </c>
      <c r="F775" s="205"/>
      <c r="G775" s="180" t="s">
        <v>6</v>
      </c>
      <c r="H775" s="181">
        <v>1</v>
      </c>
      <c r="I775" s="182">
        <v>0.54</v>
      </c>
      <c r="J775" s="182">
        <v>0.54</v>
      </c>
    </row>
    <row r="776" spans="1:10" ht="24" customHeight="1">
      <c r="A776" s="183" t="s">
        <v>565</v>
      </c>
      <c r="B776" s="184" t="s">
        <v>906</v>
      </c>
      <c r="C776" s="183" t="s">
        <v>268</v>
      </c>
      <c r="D776" s="183" t="s">
        <v>907</v>
      </c>
      <c r="E776" s="204" t="s">
        <v>599</v>
      </c>
      <c r="F776" s="204"/>
      <c r="G776" s="185" t="s">
        <v>6</v>
      </c>
      <c r="H776" s="186">
        <v>1</v>
      </c>
      <c r="I776" s="187">
        <v>17.97</v>
      </c>
      <c r="J776" s="187">
        <v>17.97</v>
      </c>
    </row>
    <row r="777" spans="1:10" ht="24" customHeight="1">
      <c r="A777" s="183" t="s">
        <v>565</v>
      </c>
      <c r="B777" s="184" t="s">
        <v>867</v>
      </c>
      <c r="C777" s="183" t="s">
        <v>268</v>
      </c>
      <c r="D777" s="183" t="s">
        <v>868</v>
      </c>
      <c r="E777" s="204" t="s">
        <v>869</v>
      </c>
      <c r="F777" s="204"/>
      <c r="G777" s="185" t="s">
        <v>6</v>
      </c>
      <c r="H777" s="186">
        <v>1</v>
      </c>
      <c r="I777" s="187">
        <v>0.01</v>
      </c>
      <c r="J777" s="187">
        <v>0.01</v>
      </c>
    </row>
    <row r="778" spans="1:10" ht="24" customHeight="1">
      <c r="A778" s="183" t="s">
        <v>565</v>
      </c>
      <c r="B778" s="184" t="s">
        <v>908</v>
      </c>
      <c r="C778" s="183" t="s">
        <v>268</v>
      </c>
      <c r="D778" s="183" t="s">
        <v>909</v>
      </c>
      <c r="E778" s="204" t="s">
        <v>593</v>
      </c>
      <c r="F778" s="204"/>
      <c r="G778" s="185" t="s">
        <v>6</v>
      </c>
      <c r="H778" s="186">
        <v>1</v>
      </c>
      <c r="I778" s="187">
        <v>1.07</v>
      </c>
      <c r="J778" s="187">
        <v>1.07</v>
      </c>
    </row>
    <row r="779" spans="1:10" ht="24" customHeight="1">
      <c r="A779" s="183" t="s">
        <v>565</v>
      </c>
      <c r="B779" s="184" t="s">
        <v>872</v>
      </c>
      <c r="C779" s="183" t="s">
        <v>268</v>
      </c>
      <c r="D779" s="183" t="s">
        <v>873</v>
      </c>
      <c r="E779" s="204" t="s">
        <v>869</v>
      </c>
      <c r="F779" s="204"/>
      <c r="G779" s="185" t="s">
        <v>6</v>
      </c>
      <c r="H779" s="186">
        <v>1</v>
      </c>
      <c r="I779" s="187">
        <v>0.81</v>
      </c>
      <c r="J779" s="187">
        <v>0.81</v>
      </c>
    </row>
    <row r="780" spans="1:10" ht="24" customHeight="1">
      <c r="A780" s="183" t="s">
        <v>565</v>
      </c>
      <c r="B780" s="184" t="s">
        <v>910</v>
      </c>
      <c r="C780" s="183" t="s">
        <v>268</v>
      </c>
      <c r="D780" s="183" t="s">
        <v>911</v>
      </c>
      <c r="E780" s="204" t="s">
        <v>593</v>
      </c>
      <c r="F780" s="204"/>
      <c r="G780" s="185" t="s">
        <v>6</v>
      </c>
      <c r="H780" s="186">
        <v>1</v>
      </c>
      <c r="I780" s="187">
        <v>0.78</v>
      </c>
      <c r="J780" s="187">
        <v>0.78</v>
      </c>
    </row>
    <row r="781" spans="1:10" ht="24" customHeight="1">
      <c r="A781" s="183" t="s">
        <v>565</v>
      </c>
      <c r="B781" s="184" t="s">
        <v>876</v>
      </c>
      <c r="C781" s="183" t="s">
        <v>268</v>
      </c>
      <c r="D781" s="183" t="s">
        <v>877</v>
      </c>
      <c r="E781" s="204" t="s">
        <v>619</v>
      </c>
      <c r="F781" s="204"/>
      <c r="G781" s="185" t="s">
        <v>6</v>
      </c>
      <c r="H781" s="186">
        <v>1</v>
      </c>
      <c r="I781" s="187">
        <v>0.06</v>
      </c>
      <c r="J781" s="187">
        <v>0.06</v>
      </c>
    </row>
    <row r="782" spans="1:10" ht="24" customHeight="1">
      <c r="A782" s="183" t="s">
        <v>565</v>
      </c>
      <c r="B782" s="184" t="s">
        <v>878</v>
      </c>
      <c r="C782" s="183" t="s">
        <v>268</v>
      </c>
      <c r="D782" s="183" t="s">
        <v>879</v>
      </c>
      <c r="E782" s="204" t="s">
        <v>621</v>
      </c>
      <c r="F782" s="204"/>
      <c r="G782" s="185" t="s">
        <v>6</v>
      </c>
      <c r="H782" s="186">
        <v>1</v>
      </c>
      <c r="I782" s="187">
        <v>0.64</v>
      </c>
      <c r="J782" s="187">
        <v>0.64</v>
      </c>
    </row>
    <row r="783" spans="1:10">
      <c r="A783" s="188"/>
      <c r="B783" s="188"/>
      <c r="C783" s="188"/>
      <c r="D783" s="188"/>
      <c r="E783" s="188" t="s">
        <v>575</v>
      </c>
      <c r="F783" s="189">
        <v>18.510000000000002</v>
      </c>
      <c r="G783" s="188" t="s">
        <v>576</v>
      </c>
      <c r="H783" s="189">
        <v>0</v>
      </c>
      <c r="I783" s="188" t="s">
        <v>577</v>
      </c>
      <c r="J783" s="189">
        <v>18.510000000000002</v>
      </c>
    </row>
    <row r="784" spans="1:10" ht="13.8" thickBot="1">
      <c r="A784" s="188"/>
      <c r="B784" s="188"/>
      <c r="C784" s="188"/>
      <c r="D784" s="188"/>
      <c r="E784" s="188" t="s">
        <v>578</v>
      </c>
      <c r="F784" s="189">
        <v>5.9</v>
      </c>
      <c r="G784" s="188"/>
      <c r="H784" s="203" t="s">
        <v>579</v>
      </c>
      <c r="I784" s="203"/>
      <c r="J784" s="189">
        <v>27.78</v>
      </c>
    </row>
    <row r="785" spans="1:10" ht="0.9" customHeight="1" thickTop="1">
      <c r="A785" s="190"/>
      <c r="B785" s="190"/>
      <c r="C785" s="190"/>
      <c r="D785" s="190"/>
      <c r="E785" s="190"/>
      <c r="F785" s="190"/>
      <c r="G785" s="190"/>
      <c r="H785" s="190"/>
      <c r="I785" s="190"/>
      <c r="J785" s="190"/>
    </row>
    <row r="786" spans="1:10" ht="18" customHeight="1">
      <c r="A786" s="123"/>
      <c r="B786" s="125" t="s">
        <v>242</v>
      </c>
      <c r="C786" s="123" t="s">
        <v>243</v>
      </c>
      <c r="D786" s="123" t="s">
        <v>244</v>
      </c>
      <c r="E786" s="198" t="s">
        <v>558</v>
      </c>
      <c r="F786" s="198"/>
      <c r="G786" s="124" t="s">
        <v>245</v>
      </c>
      <c r="H786" s="125" t="s">
        <v>246</v>
      </c>
      <c r="I786" s="125" t="s">
        <v>247</v>
      </c>
      <c r="J786" s="125" t="s">
        <v>249</v>
      </c>
    </row>
    <row r="787" spans="1:10" ht="24" customHeight="1">
      <c r="A787" s="130" t="s">
        <v>559</v>
      </c>
      <c r="B787" s="131" t="s">
        <v>674</v>
      </c>
      <c r="C787" s="130" t="s">
        <v>268</v>
      </c>
      <c r="D787" s="130" t="s">
        <v>675</v>
      </c>
      <c r="E787" s="206" t="s">
        <v>563</v>
      </c>
      <c r="F787" s="206"/>
      <c r="G787" s="132" t="s">
        <v>6</v>
      </c>
      <c r="H787" s="177">
        <v>1</v>
      </c>
      <c r="I787" s="133">
        <v>17.690000000000001</v>
      </c>
      <c r="J787" s="133">
        <v>17.690000000000001</v>
      </c>
    </row>
    <row r="788" spans="1:10" ht="36" customHeight="1">
      <c r="A788" s="178" t="s">
        <v>561</v>
      </c>
      <c r="B788" s="179" t="s">
        <v>912</v>
      </c>
      <c r="C788" s="178" t="s">
        <v>268</v>
      </c>
      <c r="D788" s="178" t="s">
        <v>913</v>
      </c>
      <c r="E788" s="205" t="s">
        <v>563</v>
      </c>
      <c r="F788" s="205"/>
      <c r="G788" s="180" t="s">
        <v>6</v>
      </c>
      <c r="H788" s="181">
        <v>1</v>
      </c>
      <c r="I788" s="182">
        <v>0.21</v>
      </c>
      <c r="J788" s="182">
        <v>0.21</v>
      </c>
    </row>
    <row r="789" spans="1:10" ht="24" customHeight="1">
      <c r="A789" s="183" t="s">
        <v>565</v>
      </c>
      <c r="B789" s="184" t="s">
        <v>867</v>
      </c>
      <c r="C789" s="183" t="s">
        <v>268</v>
      </c>
      <c r="D789" s="183" t="s">
        <v>868</v>
      </c>
      <c r="E789" s="204" t="s">
        <v>869</v>
      </c>
      <c r="F789" s="204"/>
      <c r="G789" s="185" t="s">
        <v>6</v>
      </c>
      <c r="H789" s="186">
        <v>1</v>
      </c>
      <c r="I789" s="187">
        <v>0.01</v>
      </c>
      <c r="J789" s="187">
        <v>0.01</v>
      </c>
    </row>
    <row r="790" spans="1:10" ht="24" customHeight="1">
      <c r="A790" s="183" t="s">
        <v>565</v>
      </c>
      <c r="B790" s="184" t="s">
        <v>914</v>
      </c>
      <c r="C790" s="183" t="s">
        <v>268</v>
      </c>
      <c r="D790" s="183" t="s">
        <v>915</v>
      </c>
      <c r="E790" s="204" t="s">
        <v>599</v>
      </c>
      <c r="F790" s="204"/>
      <c r="G790" s="185" t="s">
        <v>6</v>
      </c>
      <c r="H790" s="186">
        <v>1</v>
      </c>
      <c r="I790" s="187">
        <v>14.7</v>
      </c>
      <c r="J790" s="187">
        <v>14.7</v>
      </c>
    </row>
    <row r="791" spans="1:10" ht="24" customHeight="1">
      <c r="A791" s="183" t="s">
        <v>565</v>
      </c>
      <c r="B791" s="184" t="s">
        <v>916</v>
      </c>
      <c r="C791" s="183" t="s">
        <v>268</v>
      </c>
      <c r="D791" s="183" t="s">
        <v>917</v>
      </c>
      <c r="E791" s="204" t="s">
        <v>593</v>
      </c>
      <c r="F791" s="204"/>
      <c r="G791" s="185" t="s">
        <v>6</v>
      </c>
      <c r="H791" s="186">
        <v>1</v>
      </c>
      <c r="I791" s="187">
        <v>0.94</v>
      </c>
      <c r="J791" s="187">
        <v>0.94</v>
      </c>
    </row>
    <row r="792" spans="1:10" ht="24" customHeight="1">
      <c r="A792" s="183" t="s">
        <v>565</v>
      </c>
      <c r="B792" s="184" t="s">
        <v>918</v>
      </c>
      <c r="C792" s="183" t="s">
        <v>268</v>
      </c>
      <c r="D792" s="183" t="s">
        <v>919</v>
      </c>
      <c r="E792" s="204" t="s">
        <v>593</v>
      </c>
      <c r="F792" s="204"/>
      <c r="G792" s="185" t="s">
        <v>6</v>
      </c>
      <c r="H792" s="186">
        <v>1</v>
      </c>
      <c r="I792" s="187">
        <v>0.32</v>
      </c>
      <c r="J792" s="187">
        <v>0.32</v>
      </c>
    </row>
    <row r="793" spans="1:10" ht="24" customHeight="1">
      <c r="A793" s="183" t="s">
        <v>565</v>
      </c>
      <c r="B793" s="184" t="s">
        <v>872</v>
      </c>
      <c r="C793" s="183" t="s">
        <v>268</v>
      </c>
      <c r="D793" s="183" t="s">
        <v>873</v>
      </c>
      <c r="E793" s="204" t="s">
        <v>869</v>
      </c>
      <c r="F793" s="204"/>
      <c r="G793" s="185" t="s">
        <v>6</v>
      </c>
      <c r="H793" s="186">
        <v>1</v>
      </c>
      <c r="I793" s="187">
        <v>0.81</v>
      </c>
      <c r="J793" s="187">
        <v>0.81</v>
      </c>
    </row>
    <row r="794" spans="1:10" ht="24" customHeight="1">
      <c r="A794" s="183" t="s">
        <v>565</v>
      </c>
      <c r="B794" s="184" t="s">
        <v>876</v>
      </c>
      <c r="C794" s="183" t="s">
        <v>268</v>
      </c>
      <c r="D794" s="183" t="s">
        <v>877</v>
      </c>
      <c r="E794" s="204" t="s">
        <v>619</v>
      </c>
      <c r="F794" s="204"/>
      <c r="G794" s="185" t="s">
        <v>6</v>
      </c>
      <c r="H794" s="186">
        <v>1</v>
      </c>
      <c r="I794" s="187">
        <v>0.06</v>
      </c>
      <c r="J794" s="187">
        <v>0.06</v>
      </c>
    </row>
    <row r="795" spans="1:10" ht="24" customHeight="1">
      <c r="A795" s="183" t="s">
        <v>565</v>
      </c>
      <c r="B795" s="184" t="s">
        <v>878</v>
      </c>
      <c r="C795" s="183" t="s">
        <v>268</v>
      </c>
      <c r="D795" s="183" t="s">
        <v>879</v>
      </c>
      <c r="E795" s="204" t="s">
        <v>621</v>
      </c>
      <c r="F795" s="204"/>
      <c r="G795" s="185" t="s">
        <v>6</v>
      </c>
      <c r="H795" s="186">
        <v>1</v>
      </c>
      <c r="I795" s="187">
        <v>0.64</v>
      </c>
      <c r="J795" s="187">
        <v>0.64</v>
      </c>
    </row>
    <row r="796" spans="1:10">
      <c r="A796" s="188"/>
      <c r="B796" s="188"/>
      <c r="C796" s="188"/>
      <c r="D796" s="188"/>
      <c r="E796" s="188" t="s">
        <v>575</v>
      </c>
      <c r="F796" s="189">
        <v>14.91</v>
      </c>
      <c r="G796" s="188" t="s">
        <v>576</v>
      </c>
      <c r="H796" s="189">
        <v>0</v>
      </c>
      <c r="I796" s="188" t="s">
        <v>577</v>
      </c>
      <c r="J796" s="189">
        <v>14.91</v>
      </c>
    </row>
    <row r="797" spans="1:10" ht="13.8" thickBot="1">
      <c r="A797" s="188"/>
      <c r="B797" s="188"/>
      <c r="C797" s="188"/>
      <c r="D797" s="188"/>
      <c r="E797" s="188" t="s">
        <v>578</v>
      </c>
      <c r="F797" s="189">
        <v>4.7699999999999996</v>
      </c>
      <c r="G797" s="188"/>
      <c r="H797" s="203" t="s">
        <v>579</v>
      </c>
      <c r="I797" s="203"/>
      <c r="J797" s="189">
        <v>22.46</v>
      </c>
    </row>
    <row r="798" spans="1:10" ht="0.9" customHeight="1" thickTop="1">
      <c r="A798" s="190"/>
      <c r="B798" s="190"/>
      <c r="C798" s="190"/>
      <c r="D798" s="190"/>
      <c r="E798" s="190"/>
      <c r="F798" s="190"/>
      <c r="G798" s="190"/>
      <c r="H798" s="190"/>
      <c r="I798" s="190"/>
      <c r="J798" s="190"/>
    </row>
    <row r="799" spans="1:10" ht="18" customHeight="1">
      <c r="A799" s="123"/>
      <c r="B799" s="125" t="s">
        <v>242</v>
      </c>
      <c r="C799" s="123" t="s">
        <v>243</v>
      </c>
      <c r="D799" s="123" t="s">
        <v>244</v>
      </c>
      <c r="E799" s="198" t="s">
        <v>558</v>
      </c>
      <c r="F799" s="198"/>
      <c r="G799" s="124" t="s">
        <v>245</v>
      </c>
      <c r="H799" s="125" t="s">
        <v>246</v>
      </c>
      <c r="I799" s="125" t="s">
        <v>247</v>
      </c>
      <c r="J799" s="125" t="s">
        <v>249</v>
      </c>
    </row>
    <row r="800" spans="1:10" ht="48" customHeight="1">
      <c r="A800" s="130" t="s">
        <v>559</v>
      </c>
      <c r="B800" s="131" t="s">
        <v>890</v>
      </c>
      <c r="C800" s="130" t="s">
        <v>268</v>
      </c>
      <c r="D800" s="130" t="s">
        <v>891</v>
      </c>
      <c r="E800" s="206" t="s">
        <v>749</v>
      </c>
      <c r="F800" s="206"/>
      <c r="G800" s="132" t="s">
        <v>753</v>
      </c>
      <c r="H800" s="177">
        <v>1</v>
      </c>
      <c r="I800" s="133">
        <v>0.32</v>
      </c>
      <c r="J800" s="133">
        <v>0.32</v>
      </c>
    </row>
    <row r="801" spans="1:10" ht="48" customHeight="1">
      <c r="A801" s="178" t="s">
        <v>561</v>
      </c>
      <c r="B801" s="179" t="s">
        <v>920</v>
      </c>
      <c r="C801" s="178" t="s">
        <v>268</v>
      </c>
      <c r="D801" s="178" t="s">
        <v>921</v>
      </c>
      <c r="E801" s="205" t="s">
        <v>749</v>
      </c>
      <c r="F801" s="205"/>
      <c r="G801" s="180" t="s">
        <v>6</v>
      </c>
      <c r="H801" s="181">
        <v>1</v>
      </c>
      <c r="I801" s="182">
        <v>0.28999999999999998</v>
      </c>
      <c r="J801" s="182">
        <v>0.28999999999999998</v>
      </c>
    </row>
    <row r="802" spans="1:10" ht="36" customHeight="1">
      <c r="A802" s="178" t="s">
        <v>561</v>
      </c>
      <c r="B802" s="179" t="s">
        <v>922</v>
      </c>
      <c r="C802" s="178" t="s">
        <v>268</v>
      </c>
      <c r="D802" s="178" t="s">
        <v>923</v>
      </c>
      <c r="E802" s="205" t="s">
        <v>749</v>
      </c>
      <c r="F802" s="205"/>
      <c r="G802" s="180" t="s">
        <v>6</v>
      </c>
      <c r="H802" s="181">
        <v>1</v>
      </c>
      <c r="I802" s="182">
        <v>0.03</v>
      </c>
      <c r="J802" s="182">
        <v>0.03</v>
      </c>
    </row>
    <row r="803" spans="1:10">
      <c r="A803" s="188"/>
      <c r="B803" s="188"/>
      <c r="C803" s="188"/>
      <c r="D803" s="188"/>
      <c r="E803" s="188" t="s">
        <v>575</v>
      </c>
      <c r="F803" s="189">
        <v>0</v>
      </c>
      <c r="G803" s="188" t="s">
        <v>576</v>
      </c>
      <c r="H803" s="189">
        <v>0</v>
      </c>
      <c r="I803" s="188" t="s">
        <v>577</v>
      </c>
      <c r="J803" s="189">
        <v>0</v>
      </c>
    </row>
    <row r="804" spans="1:10" ht="13.8" thickBot="1">
      <c r="A804" s="188"/>
      <c r="B804" s="188"/>
      <c r="C804" s="188"/>
      <c r="D804" s="188"/>
      <c r="E804" s="188" t="s">
        <v>578</v>
      </c>
      <c r="F804" s="189">
        <v>0.08</v>
      </c>
      <c r="G804" s="188"/>
      <c r="H804" s="203" t="s">
        <v>579</v>
      </c>
      <c r="I804" s="203"/>
      <c r="J804" s="189">
        <v>0.4</v>
      </c>
    </row>
    <row r="805" spans="1:10" ht="0.9" customHeight="1" thickTop="1">
      <c r="A805" s="190"/>
      <c r="B805" s="190"/>
      <c r="C805" s="190"/>
      <c r="D805" s="190"/>
      <c r="E805" s="190"/>
      <c r="F805" s="190"/>
      <c r="G805" s="190"/>
      <c r="H805" s="190"/>
      <c r="I805" s="190"/>
      <c r="J805" s="190"/>
    </row>
    <row r="806" spans="1:10" ht="18" customHeight="1">
      <c r="A806" s="123"/>
      <c r="B806" s="125" t="s">
        <v>242</v>
      </c>
      <c r="C806" s="123" t="s">
        <v>243</v>
      </c>
      <c r="D806" s="123" t="s">
        <v>244</v>
      </c>
      <c r="E806" s="198" t="s">
        <v>558</v>
      </c>
      <c r="F806" s="198"/>
      <c r="G806" s="124" t="s">
        <v>245</v>
      </c>
      <c r="H806" s="125" t="s">
        <v>246</v>
      </c>
      <c r="I806" s="125" t="s">
        <v>247</v>
      </c>
      <c r="J806" s="125" t="s">
        <v>249</v>
      </c>
    </row>
    <row r="807" spans="1:10" ht="48" customHeight="1">
      <c r="A807" s="130" t="s">
        <v>559</v>
      </c>
      <c r="B807" s="131" t="s">
        <v>892</v>
      </c>
      <c r="C807" s="130" t="s">
        <v>268</v>
      </c>
      <c r="D807" s="130" t="s">
        <v>893</v>
      </c>
      <c r="E807" s="206" t="s">
        <v>749</v>
      </c>
      <c r="F807" s="206"/>
      <c r="G807" s="132" t="s">
        <v>750</v>
      </c>
      <c r="H807" s="177">
        <v>1</v>
      </c>
      <c r="I807" s="133">
        <v>1.54</v>
      </c>
      <c r="J807" s="133">
        <v>1.54</v>
      </c>
    </row>
    <row r="808" spans="1:10" ht="48" customHeight="1">
      <c r="A808" s="178" t="s">
        <v>561</v>
      </c>
      <c r="B808" s="179" t="s">
        <v>920</v>
      </c>
      <c r="C808" s="178" t="s">
        <v>268</v>
      </c>
      <c r="D808" s="178" t="s">
        <v>921</v>
      </c>
      <c r="E808" s="205" t="s">
        <v>749</v>
      </c>
      <c r="F808" s="205"/>
      <c r="G808" s="180" t="s">
        <v>6</v>
      </c>
      <c r="H808" s="181">
        <v>1</v>
      </c>
      <c r="I808" s="182">
        <v>0.28999999999999998</v>
      </c>
      <c r="J808" s="182">
        <v>0.28999999999999998</v>
      </c>
    </row>
    <row r="809" spans="1:10" ht="48" customHeight="1">
      <c r="A809" s="178" t="s">
        <v>561</v>
      </c>
      <c r="B809" s="179" t="s">
        <v>924</v>
      </c>
      <c r="C809" s="178" t="s">
        <v>268</v>
      </c>
      <c r="D809" s="178" t="s">
        <v>925</v>
      </c>
      <c r="E809" s="205" t="s">
        <v>749</v>
      </c>
      <c r="F809" s="205"/>
      <c r="G809" s="180" t="s">
        <v>6</v>
      </c>
      <c r="H809" s="181">
        <v>1</v>
      </c>
      <c r="I809" s="182">
        <v>0.9</v>
      </c>
      <c r="J809" s="182">
        <v>0.9</v>
      </c>
    </row>
    <row r="810" spans="1:10" ht="36" customHeight="1">
      <c r="A810" s="178" t="s">
        <v>561</v>
      </c>
      <c r="B810" s="179" t="s">
        <v>922</v>
      </c>
      <c r="C810" s="178" t="s">
        <v>268</v>
      </c>
      <c r="D810" s="178" t="s">
        <v>923</v>
      </c>
      <c r="E810" s="205" t="s">
        <v>749</v>
      </c>
      <c r="F810" s="205"/>
      <c r="G810" s="180" t="s">
        <v>6</v>
      </c>
      <c r="H810" s="181">
        <v>1</v>
      </c>
      <c r="I810" s="182">
        <v>0.03</v>
      </c>
      <c r="J810" s="182">
        <v>0.03</v>
      </c>
    </row>
    <row r="811" spans="1:10" ht="48" customHeight="1">
      <c r="A811" s="178" t="s">
        <v>561</v>
      </c>
      <c r="B811" s="179" t="s">
        <v>926</v>
      </c>
      <c r="C811" s="178" t="s">
        <v>268</v>
      </c>
      <c r="D811" s="178" t="s">
        <v>927</v>
      </c>
      <c r="E811" s="205" t="s">
        <v>749</v>
      </c>
      <c r="F811" s="205"/>
      <c r="G811" s="180" t="s">
        <v>6</v>
      </c>
      <c r="H811" s="181">
        <v>1</v>
      </c>
      <c r="I811" s="182">
        <v>0.32</v>
      </c>
      <c r="J811" s="182">
        <v>0.32</v>
      </c>
    </row>
    <row r="812" spans="1:10">
      <c r="A812" s="188"/>
      <c r="B812" s="188"/>
      <c r="C812" s="188"/>
      <c r="D812" s="188"/>
      <c r="E812" s="188" t="s">
        <v>575</v>
      </c>
      <c r="F812" s="189">
        <v>0</v>
      </c>
      <c r="G812" s="188" t="s">
        <v>576</v>
      </c>
      <c r="H812" s="189">
        <v>0</v>
      </c>
      <c r="I812" s="188" t="s">
        <v>577</v>
      </c>
      <c r="J812" s="189">
        <v>0</v>
      </c>
    </row>
    <row r="813" spans="1:10" ht="13.8" thickBot="1">
      <c r="A813" s="188"/>
      <c r="B813" s="188"/>
      <c r="C813" s="188"/>
      <c r="D813" s="188"/>
      <c r="E813" s="188" t="s">
        <v>578</v>
      </c>
      <c r="F813" s="189">
        <v>0.41</v>
      </c>
      <c r="G813" s="188"/>
      <c r="H813" s="203" t="s">
        <v>579</v>
      </c>
      <c r="I813" s="203"/>
      <c r="J813" s="189">
        <v>1.95</v>
      </c>
    </row>
    <row r="814" spans="1:10" ht="0.9" customHeight="1" thickTop="1">
      <c r="A814" s="190"/>
      <c r="B814" s="190"/>
      <c r="C814" s="190"/>
      <c r="D814" s="190"/>
      <c r="E814" s="190"/>
      <c r="F814" s="190"/>
      <c r="G814" s="190"/>
      <c r="H814" s="190"/>
      <c r="I814" s="190"/>
      <c r="J814" s="190"/>
    </row>
    <row r="815" spans="1:10" ht="18" customHeight="1">
      <c r="A815" s="123"/>
      <c r="B815" s="125" t="s">
        <v>242</v>
      </c>
      <c r="C815" s="123" t="s">
        <v>243</v>
      </c>
      <c r="D815" s="123" t="s">
        <v>244</v>
      </c>
      <c r="E815" s="198" t="s">
        <v>558</v>
      </c>
      <c r="F815" s="198"/>
      <c r="G815" s="124" t="s">
        <v>245</v>
      </c>
      <c r="H815" s="125" t="s">
        <v>246</v>
      </c>
      <c r="I815" s="125" t="s">
        <v>247</v>
      </c>
      <c r="J815" s="125" t="s">
        <v>249</v>
      </c>
    </row>
    <row r="816" spans="1:10" ht="48" customHeight="1">
      <c r="A816" s="130" t="s">
        <v>559</v>
      </c>
      <c r="B816" s="131" t="s">
        <v>920</v>
      </c>
      <c r="C816" s="130" t="s">
        <v>268</v>
      </c>
      <c r="D816" s="130" t="s">
        <v>921</v>
      </c>
      <c r="E816" s="206" t="s">
        <v>749</v>
      </c>
      <c r="F816" s="206"/>
      <c r="G816" s="132" t="s">
        <v>6</v>
      </c>
      <c r="H816" s="177">
        <v>1</v>
      </c>
      <c r="I816" s="133">
        <v>0.28999999999999998</v>
      </c>
      <c r="J816" s="133">
        <v>0.28999999999999998</v>
      </c>
    </row>
    <row r="817" spans="1:10" ht="36" customHeight="1">
      <c r="A817" s="183" t="s">
        <v>565</v>
      </c>
      <c r="B817" s="184" t="s">
        <v>928</v>
      </c>
      <c r="C817" s="183" t="s">
        <v>268</v>
      </c>
      <c r="D817" s="183" t="s">
        <v>929</v>
      </c>
      <c r="E817" s="204" t="s">
        <v>593</v>
      </c>
      <c r="F817" s="204"/>
      <c r="G817" s="185" t="s">
        <v>3</v>
      </c>
      <c r="H817" s="186">
        <v>6.3999999999999997E-5</v>
      </c>
      <c r="I817" s="187">
        <v>4679</v>
      </c>
      <c r="J817" s="187">
        <v>0.28999999999999998</v>
      </c>
    </row>
    <row r="818" spans="1:10">
      <c r="A818" s="188"/>
      <c r="B818" s="188"/>
      <c r="C818" s="188"/>
      <c r="D818" s="188"/>
      <c r="E818" s="188" t="s">
        <v>575</v>
      </c>
      <c r="F818" s="189">
        <v>0</v>
      </c>
      <c r="G818" s="188" t="s">
        <v>576</v>
      </c>
      <c r="H818" s="189">
        <v>0</v>
      </c>
      <c r="I818" s="188" t="s">
        <v>577</v>
      </c>
      <c r="J818" s="189">
        <v>0</v>
      </c>
    </row>
    <row r="819" spans="1:10" ht="13.8" thickBot="1">
      <c r="A819" s="188"/>
      <c r="B819" s="188"/>
      <c r="C819" s="188"/>
      <c r="D819" s="188"/>
      <c r="E819" s="188" t="s">
        <v>578</v>
      </c>
      <c r="F819" s="189">
        <v>7.0000000000000007E-2</v>
      </c>
      <c r="G819" s="188"/>
      <c r="H819" s="203" t="s">
        <v>579</v>
      </c>
      <c r="I819" s="203"/>
      <c r="J819" s="189">
        <v>0.36</v>
      </c>
    </row>
    <row r="820" spans="1:10" ht="0.9" customHeight="1" thickTop="1">
      <c r="A820" s="190"/>
      <c r="B820" s="190"/>
      <c r="C820" s="190"/>
      <c r="D820" s="190"/>
      <c r="E820" s="190"/>
      <c r="F820" s="190"/>
      <c r="G820" s="190"/>
      <c r="H820" s="190"/>
      <c r="I820" s="190"/>
      <c r="J820" s="190"/>
    </row>
    <row r="821" spans="1:10" ht="18" customHeight="1">
      <c r="A821" s="123"/>
      <c r="B821" s="125" t="s">
        <v>242</v>
      </c>
      <c r="C821" s="123" t="s">
        <v>243</v>
      </c>
      <c r="D821" s="123" t="s">
        <v>244</v>
      </c>
      <c r="E821" s="198" t="s">
        <v>558</v>
      </c>
      <c r="F821" s="198"/>
      <c r="G821" s="124" t="s">
        <v>245</v>
      </c>
      <c r="H821" s="125" t="s">
        <v>246</v>
      </c>
      <c r="I821" s="125" t="s">
        <v>247</v>
      </c>
      <c r="J821" s="125" t="s">
        <v>249</v>
      </c>
    </row>
    <row r="822" spans="1:10" ht="36" customHeight="1">
      <c r="A822" s="130" t="s">
        <v>559</v>
      </c>
      <c r="B822" s="131" t="s">
        <v>922</v>
      </c>
      <c r="C822" s="130" t="s">
        <v>268</v>
      </c>
      <c r="D822" s="130" t="s">
        <v>923</v>
      </c>
      <c r="E822" s="206" t="s">
        <v>749</v>
      </c>
      <c r="F822" s="206"/>
      <c r="G822" s="132" t="s">
        <v>6</v>
      </c>
      <c r="H822" s="177">
        <v>1</v>
      </c>
      <c r="I822" s="133">
        <v>0.03</v>
      </c>
      <c r="J822" s="133">
        <v>0.03</v>
      </c>
    </row>
    <row r="823" spans="1:10" ht="36" customHeight="1">
      <c r="A823" s="183" t="s">
        <v>565</v>
      </c>
      <c r="B823" s="184" t="s">
        <v>928</v>
      </c>
      <c r="C823" s="183" t="s">
        <v>268</v>
      </c>
      <c r="D823" s="183" t="s">
        <v>929</v>
      </c>
      <c r="E823" s="204" t="s">
        <v>593</v>
      </c>
      <c r="F823" s="204"/>
      <c r="G823" s="185" t="s">
        <v>3</v>
      </c>
      <c r="H823" s="186">
        <v>7.6000000000000001E-6</v>
      </c>
      <c r="I823" s="187">
        <v>4679</v>
      </c>
      <c r="J823" s="187">
        <v>0.03</v>
      </c>
    </row>
    <row r="824" spans="1:10">
      <c r="A824" s="188"/>
      <c r="B824" s="188"/>
      <c r="C824" s="188"/>
      <c r="D824" s="188"/>
      <c r="E824" s="188" t="s">
        <v>575</v>
      </c>
      <c r="F824" s="189">
        <v>0</v>
      </c>
      <c r="G824" s="188" t="s">
        <v>576</v>
      </c>
      <c r="H824" s="189">
        <v>0</v>
      </c>
      <c r="I824" s="188" t="s">
        <v>577</v>
      </c>
      <c r="J824" s="189">
        <v>0</v>
      </c>
    </row>
    <row r="825" spans="1:10" ht="13.8" thickBot="1">
      <c r="A825" s="188"/>
      <c r="B825" s="188"/>
      <c r="C825" s="188"/>
      <c r="D825" s="188"/>
      <c r="E825" s="188" t="s">
        <v>578</v>
      </c>
      <c r="F825" s="189">
        <v>0</v>
      </c>
      <c r="G825" s="188"/>
      <c r="H825" s="203" t="s">
        <v>579</v>
      </c>
      <c r="I825" s="203"/>
      <c r="J825" s="189">
        <v>0.03</v>
      </c>
    </row>
    <row r="826" spans="1:10" ht="0.9" customHeight="1" thickTop="1">
      <c r="A826" s="190"/>
      <c r="B826" s="190"/>
      <c r="C826" s="190"/>
      <c r="D826" s="190"/>
      <c r="E826" s="190"/>
      <c r="F826" s="190"/>
      <c r="G826" s="190"/>
      <c r="H826" s="190"/>
      <c r="I826" s="190"/>
      <c r="J826" s="190"/>
    </row>
    <row r="827" spans="1:10" ht="18" customHeight="1">
      <c r="A827" s="123"/>
      <c r="B827" s="125" t="s">
        <v>242</v>
      </c>
      <c r="C827" s="123" t="s">
        <v>243</v>
      </c>
      <c r="D827" s="123" t="s">
        <v>244</v>
      </c>
      <c r="E827" s="198" t="s">
        <v>558</v>
      </c>
      <c r="F827" s="198"/>
      <c r="G827" s="124" t="s">
        <v>245</v>
      </c>
      <c r="H827" s="125" t="s">
        <v>246</v>
      </c>
      <c r="I827" s="125" t="s">
        <v>247</v>
      </c>
      <c r="J827" s="125" t="s">
        <v>249</v>
      </c>
    </row>
    <row r="828" spans="1:10" ht="48" customHeight="1">
      <c r="A828" s="130" t="s">
        <v>559</v>
      </c>
      <c r="B828" s="131" t="s">
        <v>926</v>
      </c>
      <c r="C828" s="130" t="s">
        <v>268</v>
      </c>
      <c r="D828" s="130" t="s">
        <v>927</v>
      </c>
      <c r="E828" s="206" t="s">
        <v>749</v>
      </c>
      <c r="F828" s="206"/>
      <c r="G828" s="132" t="s">
        <v>6</v>
      </c>
      <c r="H828" s="177">
        <v>1</v>
      </c>
      <c r="I828" s="133">
        <v>0.32</v>
      </c>
      <c r="J828" s="133">
        <v>0.32</v>
      </c>
    </row>
    <row r="829" spans="1:10" ht="36" customHeight="1">
      <c r="A829" s="183" t="s">
        <v>565</v>
      </c>
      <c r="B829" s="184" t="s">
        <v>928</v>
      </c>
      <c r="C829" s="183" t="s">
        <v>268</v>
      </c>
      <c r="D829" s="183" t="s">
        <v>929</v>
      </c>
      <c r="E829" s="204" t="s">
        <v>593</v>
      </c>
      <c r="F829" s="204"/>
      <c r="G829" s="185" t="s">
        <v>3</v>
      </c>
      <c r="H829" s="186">
        <v>6.9999999999999994E-5</v>
      </c>
      <c r="I829" s="187">
        <v>4679</v>
      </c>
      <c r="J829" s="187">
        <v>0.32</v>
      </c>
    </row>
    <row r="830" spans="1:10">
      <c r="A830" s="188"/>
      <c r="B830" s="188"/>
      <c r="C830" s="188"/>
      <c r="D830" s="188"/>
      <c r="E830" s="188" t="s">
        <v>575</v>
      </c>
      <c r="F830" s="189">
        <v>0</v>
      </c>
      <c r="G830" s="188" t="s">
        <v>576</v>
      </c>
      <c r="H830" s="189">
        <v>0</v>
      </c>
      <c r="I830" s="188" t="s">
        <v>577</v>
      </c>
      <c r="J830" s="189">
        <v>0</v>
      </c>
    </row>
    <row r="831" spans="1:10" ht="13.8" thickBot="1">
      <c r="A831" s="188"/>
      <c r="B831" s="188"/>
      <c r="C831" s="188"/>
      <c r="D831" s="188"/>
      <c r="E831" s="188" t="s">
        <v>578</v>
      </c>
      <c r="F831" s="189">
        <v>0.08</v>
      </c>
      <c r="G831" s="188"/>
      <c r="H831" s="203" t="s">
        <v>579</v>
      </c>
      <c r="I831" s="203"/>
      <c r="J831" s="189">
        <v>0.4</v>
      </c>
    </row>
    <row r="832" spans="1:10" ht="0.9" customHeight="1" thickTop="1">
      <c r="A832" s="190"/>
      <c r="B832" s="190"/>
      <c r="C832" s="190"/>
      <c r="D832" s="190"/>
      <c r="E832" s="190"/>
      <c r="F832" s="190"/>
      <c r="G832" s="190"/>
      <c r="H832" s="190"/>
      <c r="I832" s="190"/>
      <c r="J832" s="190"/>
    </row>
    <row r="833" spans="1:10" ht="18" customHeight="1">
      <c r="A833" s="123"/>
      <c r="B833" s="125" t="s">
        <v>242</v>
      </c>
      <c r="C833" s="123" t="s">
        <v>243</v>
      </c>
      <c r="D833" s="123" t="s">
        <v>244</v>
      </c>
      <c r="E833" s="198" t="s">
        <v>558</v>
      </c>
      <c r="F833" s="198"/>
      <c r="G833" s="124" t="s">
        <v>245</v>
      </c>
      <c r="H833" s="125" t="s">
        <v>246</v>
      </c>
      <c r="I833" s="125" t="s">
        <v>247</v>
      </c>
      <c r="J833" s="125" t="s">
        <v>249</v>
      </c>
    </row>
    <row r="834" spans="1:10" ht="48" customHeight="1">
      <c r="A834" s="130" t="s">
        <v>559</v>
      </c>
      <c r="B834" s="131" t="s">
        <v>924</v>
      </c>
      <c r="C834" s="130" t="s">
        <v>268</v>
      </c>
      <c r="D834" s="130" t="s">
        <v>925</v>
      </c>
      <c r="E834" s="206" t="s">
        <v>749</v>
      </c>
      <c r="F834" s="206"/>
      <c r="G834" s="132" t="s">
        <v>6</v>
      </c>
      <c r="H834" s="177">
        <v>1</v>
      </c>
      <c r="I834" s="133">
        <v>0.9</v>
      </c>
      <c r="J834" s="133">
        <v>0.9</v>
      </c>
    </row>
    <row r="835" spans="1:10" ht="24" customHeight="1">
      <c r="A835" s="183" t="s">
        <v>565</v>
      </c>
      <c r="B835" s="184" t="s">
        <v>930</v>
      </c>
      <c r="C835" s="183" t="s">
        <v>268</v>
      </c>
      <c r="D835" s="183" t="s">
        <v>931</v>
      </c>
      <c r="E835" s="204" t="s">
        <v>568</v>
      </c>
      <c r="F835" s="204"/>
      <c r="G835" s="185" t="s">
        <v>932</v>
      </c>
      <c r="H835" s="186">
        <v>1.25</v>
      </c>
      <c r="I835" s="187">
        <v>0.72</v>
      </c>
      <c r="J835" s="187">
        <v>0.9</v>
      </c>
    </row>
    <row r="836" spans="1:10">
      <c r="A836" s="188"/>
      <c r="B836" s="188"/>
      <c r="C836" s="188"/>
      <c r="D836" s="188"/>
      <c r="E836" s="188" t="s">
        <v>575</v>
      </c>
      <c r="F836" s="189">
        <v>0</v>
      </c>
      <c r="G836" s="188" t="s">
        <v>576</v>
      </c>
      <c r="H836" s="189">
        <v>0</v>
      </c>
      <c r="I836" s="188" t="s">
        <v>577</v>
      </c>
      <c r="J836" s="189">
        <v>0</v>
      </c>
    </row>
    <row r="837" spans="1:10" ht="13.8" thickBot="1">
      <c r="A837" s="188"/>
      <c r="B837" s="188"/>
      <c r="C837" s="188"/>
      <c r="D837" s="188"/>
      <c r="E837" s="188" t="s">
        <v>578</v>
      </c>
      <c r="F837" s="189">
        <v>0.24</v>
      </c>
      <c r="G837" s="188"/>
      <c r="H837" s="203" t="s">
        <v>579</v>
      </c>
      <c r="I837" s="203"/>
      <c r="J837" s="189">
        <v>1.1399999999999999</v>
      </c>
    </row>
    <row r="838" spans="1:10" ht="0.9" customHeight="1" thickTop="1">
      <c r="A838" s="190"/>
      <c r="B838" s="190"/>
      <c r="C838" s="190"/>
      <c r="D838" s="190"/>
      <c r="E838" s="190"/>
      <c r="F838" s="190"/>
      <c r="G838" s="190"/>
      <c r="H838" s="190"/>
      <c r="I838" s="190"/>
      <c r="J838" s="190"/>
    </row>
    <row r="839" spans="1:10" ht="18" customHeight="1">
      <c r="A839" s="123"/>
      <c r="B839" s="125" t="s">
        <v>242</v>
      </c>
      <c r="C839" s="123" t="s">
        <v>243</v>
      </c>
      <c r="D839" s="123" t="s">
        <v>244</v>
      </c>
      <c r="E839" s="198" t="s">
        <v>558</v>
      </c>
      <c r="F839" s="198"/>
      <c r="G839" s="124" t="s">
        <v>245</v>
      </c>
      <c r="H839" s="125" t="s">
        <v>246</v>
      </c>
      <c r="I839" s="125" t="s">
        <v>247</v>
      </c>
      <c r="J839" s="125" t="s">
        <v>249</v>
      </c>
    </row>
    <row r="840" spans="1:10" ht="24" customHeight="1">
      <c r="A840" s="130" t="s">
        <v>559</v>
      </c>
      <c r="B840" s="131" t="s">
        <v>622</v>
      </c>
      <c r="C840" s="130" t="s">
        <v>268</v>
      </c>
      <c r="D840" s="130" t="s">
        <v>85</v>
      </c>
      <c r="E840" s="206" t="s">
        <v>563</v>
      </c>
      <c r="F840" s="206"/>
      <c r="G840" s="132" t="s">
        <v>6</v>
      </c>
      <c r="H840" s="177">
        <v>1</v>
      </c>
      <c r="I840" s="133">
        <v>23.98</v>
      </c>
      <c r="J840" s="133">
        <v>23.98</v>
      </c>
    </row>
    <row r="841" spans="1:10" ht="24" customHeight="1">
      <c r="A841" s="178" t="s">
        <v>561</v>
      </c>
      <c r="B841" s="179" t="s">
        <v>933</v>
      </c>
      <c r="C841" s="178" t="s">
        <v>268</v>
      </c>
      <c r="D841" s="178" t="s">
        <v>934</v>
      </c>
      <c r="E841" s="205" t="s">
        <v>563</v>
      </c>
      <c r="F841" s="205"/>
      <c r="G841" s="180" t="s">
        <v>6</v>
      </c>
      <c r="H841" s="181">
        <v>1</v>
      </c>
      <c r="I841" s="182">
        <v>0.19</v>
      </c>
      <c r="J841" s="182">
        <v>0.19</v>
      </c>
    </row>
    <row r="842" spans="1:10" ht="24" customHeight="1">
      <c r="A842" s="183" t="s">
        <v>565</v>
      </c>
      <c r="B842" s="184" t="s">
        <v>867</v>
      </c>
      <c r="C842" s="183" t="s">
        <v>268</v>
      </c>
      <c r="D842" s="183" t="s">
        <v>868</v>
      </c>
      <c r="E842" s="204" t="s">
        <v>869</v>
      </c>
      <c r="F842" s="204"/>
      <c r="G842" s="185" t="s">
        <v>6</v>
      </c>
      <c r="H842" s="186">
        <v>1</v>
      </c>
      <c r="I842" s="187">
        <v>0.01</v>
      </c>
      <c r="J842" s="187">
        <v>0.01</v>
      </c>
    </row>
    <row r="843" spans="1:10" ht="24" customHeight="1">
      <c r="A843" s="183" t="s">
        <v>565</v>
      </c>
      <c r="B843" s="184" t="s">
        <v>935</v>
      </c>
      <c r="C843" s="183" t="s">
        <v>268</v>
      </c>
      <c r="D843" s="183" t="s">
        <v>936</v>
      </c>
      <c r="E843" s="204" t="s">
        <v>599</v>
      </c>
      <c r="F843" s="204"/>
      <c r="G843" s="185" t="s">
        <v>6</v>
      </c>
      <c r="H843" s="186">
        <v>1</v>
      </c>
      <c r="I843" s="187">
        <v>20.440000000000001</v>
      </c>
      <c r="J843" s="187">
        <v>20.440000000000001</v>
      </c>
    </row>
    <row r="844" spans="1:10" ht="24" customHeight="1">
      <c r="A844" s="183" t="s">
        <v>565</v>
      </c>
      <c r="B844" s="184" t="s">
        <v>937</v>
      </c>
      <c r="C844" s="183" t="s">
        <v>268</v>
      </c>
      <c r="D844" s="183" t="s">
        <v>938</v>
      </c>
      <c r="E844" s="204" t="s">
        <v>593</v>
      </c>
      <c r="F844" s="204"/>
      <c r="G844" s="185" t="s">
        <v>6</v>
      </c>
      <c r="H844" s="186">
        <v>1</v>
      </c>
      <c r="I844" s="187">
        <v>1.0900000000000001</v>
      </c>
      <c r="J844" s="187">
        <v>1.0900000000000001</v>
      </c>
    </row>
    <row r="845" spans="1:10" ht="24" customHeight="1">
      <c r="A845" s="183" t="s">
        <v>565</v>
      </c>
      <c r="B845" s="184" t="s">
        <v>872</v>
      </c>
      <c r="C845" s="183" t="s">
        <v>268</v>
      </c>
      <c r="D845" s="183" t="s">
        <v>873</v>
      </c>
      <c r="E845" s="204" t="s">
        <v>869</v>
      </c>
      <c r="F845" s="204"/>
      <c r="G845" s="185" t="s">
        <v>6</v>
      </c>
      <c r="H845" s="186">
        <v>1</v>
      </c>
      <c r="I845" s="187">
        <v>0.81</v>
      </c>
      <c r="J845" s="187">
        <v>0.81</v>
      </c>
    </row>
    <row r="846" spans="1:10" ht="24" customHeight="1">
      <c r="A846" s="183" t="s">
        <v>565</v>
      </c>
      <c r="B846" s="184" t="s">
        <v>939</v>
      </c>
      <c r="C846" s="183" t="s">
        <v>268</v>
      </c>
      <c r="D846" s="183" t="s">
        <v>940</v>
      </c>
      <c r="E846" s="204" t="s">
        <v>593</v>
      </c>
      <c r="F846" s="204"/>
      <c r="G846" s="185" t="s">
        <v>6</v>
      </c>
      <c r="H846" s="186">
        <v>1</v>
      </c>
      <c r="I846" s="187">
        <v>0.74</v>
      </c>
      <c r="J846" s="187">
        <v>0.74</v>
      </c>
    </row>
    <row r="847" spans="1:10" ht="24" customHeight="1">
      <c r="A847" s="183" t="s">
        <v>565</v>
      </c>
      <c r="B847" s="184" t="s">
        <v>876</v>
      </c>
      <c r="C847" s="183" t="s">
        <v>268</v>
      </c>
      <c r="D847" s="183" t="s">
        <v>877</v>
      </c>
      <c r="E847" s="204" t="s">
        <v>619</v>
      </c>
      <c r="F847" s="204"/>
      <c r="G847" s="185" t="s">
        <v>6</v>
      </c>
      <c r="H847" s="186">
        <v>1</v>
      </c>
      <c r="I847" s="187">
        <v>0.06</v>
      </c>
      <c r="J847" s="187">
        <v>0.06</v>
      </c>
    </row>
    <row r="848" spans="1:10" ht="24" customHeight="1">
      <c r="A848" s="183" t="s">
        <v>565</v>
      </c>
      <c r="B848" s="184" t="s">
        <v>878</v>
      </c>
      <c r="C848" s="183" t="s">
        <v>268</v>
      </c>
      <c r="D848" s="183" t="s">
        <v>879</v>
      </c>
      <c r="E848" s="204" t="s">
        <v>621</v>
      </c>
      <c r="F848" s="204"/>
      <c r="G848" s="185" t="s">
        <v>6</v>
      </c>
      <c r="H848" s="186">
        <v>1</v>
      </c>
      <c r="I848" s="187">
        <v>0.64</v>
      </c>
      <c r="J848" s="187">
        <v>0.64</v>
      </c>
    </row>
    <row r="849" spans="1:10">
      <c r="A849" s="188"/>
      <c r="B849" s="188"/>
      <c r="C849" s="188"/>
      <c r="D849" s="188"/>
      <c r="E849" s="188" t="s">
        <v>575</v>
      </c>
      <c r="F849" s="189">
        <v>20.63</v>
      </c>
      <c r="G849" s="188" t="s">
        <v>576</v>
      </c>
      <c r="H849" s="189">
        <v>0</v>
      </c>
      <c r="I849" s="188" t="s">
        <v>577</v>
      </c>
      <c r="J849" s="189">
        <v>20.63</v>
      </c>
    </row>
    <row r="850" spans="1:10" ht="13.8" thickBot="1">
      <c r="A850" s="188"/>
      <c r="B850" s="188"/>
      <c r="C850" s="188"/>
      <c r="D850" s="188"/>
      <c r="E850" s="188" t="s">
        <v>578</v>
      </c>
      <c r="F850" s="189">
        <v>6.47</v>
      </c>
      <c r="G850" s="188"/>
      <c r="H850" s="203" t="s">
        <v>579</v>
      </c>
      <c r="I850" s="203"/>
      <c r="J850" s="189">
        <v>30.45</v>
      </c>
    </row>
    <row r="851" spans="1:10" ht="0.9" customHeight="1" thickTop="1">
      <c r="A851" s="190"/>
      <c r="B851" s="190"/>
      <c r="C851" s="190"/>
      <c r="D851" s="190"/>
      <c r="E851" s="190"/>
      <c r="F851" s="190"/>
      <c r="G851" s="190"/>
      <c r="H851" s="190"/>
      <c r="I851" s="190"/>
      <c r="J851" s="190"/>
    </row>
    <row r="852" spans="1:10" ht="18" customHeight="1">
      <c r="A852" s="123"/>
      <c r="B852" s="125" t="s">
        <v>242</v>
      </c>
      <c r="C852" s="123" t="s">
        <v>243</v>
      </c>
      <c r="D852" s="123" t="s">
        <v>244</v>
      </c>
      <c r="E852" s="198" t="s">
        <v>558</v>
      </c>
      <c r="F852" s="198"/>
      <c r="G852" s="124" t="s">
        <v>245</v>
      </c>
      <c r="H852" s="125" t="s">
        <v>246</v>
      </c>
      <c r="I852" s="125" t="s">
        <v>247</v>
      </c>
      <c r="J852" s="125" t="s">
        <v>249</v>
      </c>
    </row>
    <row r="853" spans="1:10" ht="60" customHeight="1">
      <c r="A853" s="130" t="s">
        <v>559</v>
      </c>
      <c r="B853" s="131" t="s">
        <v>783</v>
      </c>
      <c r="C853" s="130" t="s">
        <v>268</v>
      </c>
      <c r="D853" s="130" t="s">
        <v>784</v>
      </c>
      <c r="E853" s="206" t="s">
        <v>749</v>
      </c>
      <c r="F853" s="206"/>
      <c r="G853" s="132" t="s">
        <v>753</v>
      </c>
      <c r="H853" s="177">
        <v>1</v>
      </c>
      <c r="I853" s="133">
        <v>49.95</v>
      </c>
      <c r="J853" s="133">
        <v>49.95</v>
      </c>
    </row>
    <row r="854" spans="1:10" ht="60" customHeight="1">
      <c r="A854" s="178" t="s">
        <v>561</v>
      </c>
      <c r="B854" s="179" t="s">
        <v>941</v>
      </c>
      <c r="C854" s="178" t="s">
        <v>268</v>
      </c>
      <c r="D854" s="178" t="s">
        <v>942</v>
      </c>
      <c r="E854" s="205" t="s">
        <v>749</v>
      </c>
      <c r="F854" s="205"/>
      <c r="G854" s="180" t="s">
        <v>6</v>
      </c>
      <c r="H854" s="181">
        <v>1</v>
      </c>
      <c r="I854" s="182">
        <v>4.33</v>
      </c>
      <c r="J854" s="182">
        <v>4.33</v>
      </c>
    </row>
    <row r="855" spans="1:10" ht="60" customHeight="1">
      <c r="A855" s="178" t="s">
        <v>561</v>
      </c>
      <c r="B855" s="179" t="s">
        <v>943</v>
      </c>
      <c r="C855" s="178" t="s">
        <v>268</v>
      </c>
      <c r="D855" s="178" t="s">
        <v>944</v>
      </c>
      <c r="E855" s="205" t="s">
        <v>749</v>
      </c>
      <c r="F855" s="205"/>
      <c r="G855" s="180" t="s">
        <v>6</v>
      </c>
      <c r="H855" s="181">
        <v>1</v>
      </c>
      <c r="I855" s="182">
        <v>3.42</v>
      </c>
      <c r="J855" s="182">
        <v>3.42</v>
      </c>
    </row>
    <row r="856" spans="1:10" ht="60" customHeight="1">
      <c r="A856" s="178" t="s">
        <v>561</v>
      </c>
      <c r="B856" s="179" t="s">
        <v>945</v>
      </c>
      <c r="C856" s="178" t="s">
        <v>268</v>
      </c>
      <c r="D856" s="178" t="s">
        <v>946</v>
      </c>
      <c r="E856" s="205" t="s">
        <v>749</v>
      </c>
      <c r="F856" s="205"/>
      <c r="G856" s="180" t="s">
        <v>6</v>
      </c>
      <c r="H856" s="181">
        <v>1</v>
      </c>
      <c r="I856" s="182">
        <v>22.38</v>
      </c>
      <c r="J856" s="182">
        <v>22.38</v>
      </c>
    </row>
    <row r="857" spans="1:10" ht="24" customHeight="1">
      <c r="A857" s="178" t="s">
        <v>561</v>
      </c>
      <c r="B857" s="179" t="s">
        <v>947</v>
      </c>
      <c r="C857" s="178" t="s">
        <v>268</v>
      </c>
      <c r="D857" s="178" t="s">
        <v>103</v>
      </c>
      <c r="E857" s="205" t="s">
        <v>563</v>
      </c>
      <c r="F857" s="205"/>
      <c r="G857" s="180" t="s">
        <v>6</v>
      </c>
      <c r="H857" s="181">
        <v>1</v>
      </c>
      <c r="I857" s="182">
        <v>19.82</v>
      </c>
      <c r="J857" s="182">
        <v>19.82</v>
      </c>
    </row>
    <row r="858" spans="1:10">
      <c r="A858" s="188"/>
      <c r="B858" s="188"/>
      <c r="C858" s="188"/>
      <c r="D858" s="188"/>
      <c r="E858" s="188" t="s">
        <v>575</v>
      </c>
      <c r="F858" s="189">
        <v>17.53</v>
      </c>
      <c r="G858" s="188" t="s">
        <v>576</v>
      </c>
      <c r="H858" s="189">
        <v>0</v>
      </c>
      <c r="I858" s="188" t="s">
        <v>577</v>
      </c>
      <c r="J858" s="189">
        <v>17.53</v>
      </c>
    </row>
    <row r="859" spans="1:10" ht="13.8" thickBot="1">
      <c r="A859" s="188"/>
      <c r="B859" s="188"/>
      <c r="C859" s="188"/>
      <c r="D859" s="188"/>
      <c r="E859" s="188" t="s">
        <v>578</v>
      </c>
      <c r="F859" s="189">
        <v>13.48</v>
      </c>
      <c r="G859" s="188"/>
      <c r="H859" s="203" t="s">
        <v>579</v>
      </c>
      <c r="I859" s="203"/>
      <c r="J859" s="189">
        <v>63.43</v>
      </c>
    </row>
    <row r="860" spans="1:10" ht="0.9" customHeight="1" thickTop="1">
      <c r="A860" s="190"/>
      <c r="B860" s="190"/>
      <c r="C860" s="190"/>
      <c r="D860" s="190"/>
      <c r="E860" s="190"/>
      <c r="F860" s="190"/>
      <c r="G860" s="190"/>
      <c r="H860" s="190"/>
      <c r="I860" s="190"/>
      <c r="J860" s="190"/>
    </row>
    <row r="861" spans="1:10" ht="18" customHeight="1">
      <c r="A861" s="123"/>
      <c r="B861" s="125" t="s">
        <v>242</v>
      </c>
      <c r="C861" s="123" t="s">
        <v>243</v>
      </c>
      <c r="D861" s="123" t="s">
        <v>244</v>
      </c>
      <c r="E861" s="198" t="s">
        <v>558</v>
      </c>
      <c r="F861" s="198"/>
      <c r="G861" s="124" t="s">
        <v>245</v>
      </c>
      <c r="H861" s="125" t="s">
        <v>246</v>
      </c>
      <c r="I861" s="125" t="s">
        <v>247</v>
      </c>
      <c r="J861" s="125" t="s">
        <v>249</v>
      </c>
    </row>
    <row r="862" spans="1:10" ht="60" customHeight="1">
      <c r="A862" s="130" t="s">
        <v>559</v>
      </c>
      <c r="B862" s="131" t="s">
        <v>777</v>
      </c>
      <c r="C862" s="130" t="s">
        <v>268</v>
      </c>
      <c r="D862" s="130" t="s">
        <v>778</v>
      </c>
      <c r="E862" s="206" t="s">
        <v>749</v>
      </c>
      <c r="F862" s="206"/>
      <c r="G862" s="132" t="s">
        <v>750</v>
      </c>
      <c r="H862" s="177">
        <v>1</v>
      </c>
      <c r="I862" s="133">
        <v>266.20999999999998</v>
      </c>
      <c r="J862" s="133">
        <v>266.20999999999998</v>
      </c>
    </row>
    <row r="863" spans="1:10" ht="60" customHeight="1">
      <c r="A863" s="178" t="s">
        <v>561</v>
      </c>
      <c r="B863" s="179" t="s">
        <v>948</v>
      </c>
      <c r="C863" s="178" t="s">
        <v>268</v>
      </c>
      <c r="D863" s="178" t="s">
        <v>949</v>
      </c>
      <c r="E863" s="205" t="s">
        <v>749</v>
      </c>
      <c r="F863" s="205"/>
      <c r="G863" s="180" t="s">
        <v>6</v>
      </c>
      <c r="H863" s="181">
        <v>1</v>
      </c>
      <c r="I863" s="182">
        <v>39.06</v>
      </c>
      <c r="J863" s="182">
        <v>39.06</v>
      </c>
    </row>
    <row r="864" spans="1:10" ht="60" customHeight="1">
      <c r="A864" s="178" t="s">
        <v>561</v>
      </c>
      <c r="B864" s="179" t="s">
        <v>950</v>
      </c>
      <c r="C864" s="178" t="s">
        <v>268</v>
      </c>
      <c r="D864" s="178" t="s">
        <v>951</v>
      </c>
      <c r="E864" s="205" t="s">
        <v>749</v>
      </c>
      <c r="F864" s="205"/>
      <c r="G864" s="180" t="s">
        <v>6</v>
      </c>
      <c r="H864" s="181">
        <v>1</v>
      </c>
      <c r="I864" s="182">
        <v>177.2</v>
      </c>
      <c r="J864" s="182">
        <v>177.2</v>
      </c>
    </row>
    <row r="865" spans="1:10" ht="60" customHeight="1">
      <c r="A865" s="178" t="s">
        <v>561</v>
      </c>
      <c r="B865" s="179" t="s">
        <v>941</v>
      </c>
      <c r="C865" s="178" t="s">
        <v>268</v>
      </c>
      <c r="D865" s="178" t="s">
        <v>942</v>
      </c>
      <c r="E865" s="205" t="s">
        <v>749</v>
      </c>
      <c r="F865" s="205"/>
      <c r="G865" s="180" t="s">
        <v>6</v>
      </c>
      <c r="H865" s="181">
        <v>1</v>
      </c>
      <c r="I865" s="182">
        <v>4.33</v>
      </c>
      <c r="J865" s="182">
        <v>4.33</v>
      </c>
    </row>
    <row r="866" spans="1:10" ht="60" customHeight="1">
      <c r="A866" s="178" t="s">
        <v>561</v>
      </c>
      <c r="B866" s="179" t="s">
        <v>943</v>
      </c>
      <c r="C866" s="178" t="s">
        <v>268</v>
      </c>
      <c r="D866" s="178" t="s">
        <v>944</v>
      </c>
      <c r="E866" s="205" t="s">
        <v>749</v>
      </c>
      <c r="F866" s="205"/>
      <c r="G866" s="180" t="s">
        <v>6</v>
      </c>
      <c r="H866" s="181">
        <v>1</v>
      </c>
      <c r="I866" s="182">
        <v>3.42</v>
      </c>
      <c r="J866" s="182">
        <v>3.42</v>
      </c>
    </row>
    <row r="867" spans="1:10" ht="60" customHeight="1">
      <c r="A867" s="178" t="s">
        <v>561</v>
      </c>
      <c r="B867" s="179" t="s">
        <v>945</v>
      </c>
      <c r="C867" s="178" t="s">
        <v>268</v>
      </c>
      <c r="D867" s="178" t="s">
        <v>946</v>
      </c>
      <c r="E867" s="205" t="s">
        <v>749</v>
      </c>
      <c r="F867" s="205"/>
      <c r="G867" s="180" t="s">
        <v>6</v>
      </c>
      <c r="H867" s="181">
        <v>1</v>
      </c>
      <c r="I867" s="182">
        <v>22.38</v>
      </c>
      <c r="J867" s="182">
        <v>22.38</v>
      </c>
    </row>
    <row r="868" spans="1:10" ht="24" customHeight="1">
      <c r="A868" s="178" t="s">
        <v>561</v>
      </c>
      <c r="B868" s="179" t="s">
        <v>947</v>
      </c>
      <c r="C868" s="178" t="s">
        <v>268</v>
      </c>
      <c r="D868" s="178" t="s">
        <v>103</v>
      </c>
      <c r="E868" s="205" t="s">
        <v>563</v>
      </c>
      <c r="F868" s="205"/>
      <c r="G868" s="180" t="s">
        <v>6</v>
      </c>
      <c r="H868" s="181">
        <v>1</v>
      </c>
      <c r="I868" s="182">
        <v>19.82</v>
      </c>
      <c r="J868" s="182">
        <v>19.82</v>
      </c>
    </row>
    <row r="869" spans="1:10">
      <c r="A869" s="188"/>
      <c r="B869" s="188"/>
      <c r="C869" s="188"/>
      <c r="D869" s="188"/>
      <c r="E869" s="188" t="s">
        <v>575</v>
      </c>
      <c r="F869" s="189">
        <v>17.53</v>
      </c>
      <c r="G869" s="188" t="s">
        <v>576</v>
      </c>
      <c r="H869" s="189">
        <v>0</v>
      </c>
      <c r="I869" s="188" t="s">
        <v>577</v>
      </c>
      <c r="J869" s="189">
        <v>17.53</v>
      </c>
    </row>
    <row r="870" spans="1:10" ht="13.8" thickBot="1">
      <c r="A870" s="188"/>
      <c r="B870" s="188"/>
      <c r="C870" s="188"/>
      <c r="D870" s="188"/>
      <c r="E870" s="188" t="s">
        <v>578</v>
      </c>
      <c r="F870" s="189">
        <v>71.87</v>
      </c>
      <c r="G870" s="188"/>
      <c r="H870" s="203" t="s">
        <v>579</v>
      </c>
      <c r="I870" s="203"/>
      <c r="J870" s="189">
        <v>338.08</v>
      </c>
    </row>
    <row r="871" spans="1:10" ht="0.9" customHeight="1" thickTop="1">
      <c r="A871" s="190"/>
      <c r="B871" s="190"/>
      <c r="C871" s="190"/>
      <c r="D871" s="190"/>
      <c r="E871" s="190"/>
      <c r="F871" s="190"/>
      <c r="G871" s="190"/>
      <c r="H871" s="190"/>
      <c r="I871" s="190"/>
      <c r="J871" s="190"/>
    </row>
    <row r="872" spans="1:10" ht="18" customHeight="1">
      <c r="A872" s="123"/>
      <c r="B872" s="125" t="s">
        <v>242</v>
      </c>
      <c r="C872" s="123" t="s">
        <v>243</v>
      </c>
      <c r="D872" s="123" t="s">
        <v>244</v>
      </c>
      <c r="E872" s="198" t="s">
        <v>558</v>
      </c>
      <c r="F872" s="198"/>
      <c r="G872" s="124" t="s">
        <v>245</v>
      </c>
      <c r="H872" s="125" t="s">
        <v>246</v>
      </c>
      <c r="I872" s="125" t="s">
        <v>247</v>
      </c>
      <c r="J872" s="125" t="s">
        <v>249</v>
      </c>
    </row>
    <row r="873" spans="1:10" ht="60" customHeight="1">
      <c r="A873" s="130" t="s">
        <v>559</v>
      </c>
      <c r="B873" s="131" t="s">
        <v>945</v>
      </c>
      <c r="C873" s="130" t="s">
        <v>268</v>
      </c>
      <c r="D873" s="130" t="s">
        <v>946</v>
      </c>
      <c r="E873" s="206" t="s">
        <v>749</v>
      </c>
      <c r="F873" s="206"/>
      <c r="G873" s="132" t="s">
        <v>6</v>
      </c>
      <c r="H873" s="177">
        <v>1</v>
      </c>
      <c r="I873" s="133">
        <v>22.38</v>
      </c>
      <c r="J873" s="133">
        <v>22.38</v>
      </c>
    </row>
    <row r="874" spans="1:10" ht="48" customHeight="1">
      <c r="A874" s="183" t="s">
        <v>565</v>
      </c>
      <c r="B874" s="184" t="s">
        <v>952</v>
      </c>
      <c r="C874" s="183" t="s">
        <v>268</v>
      </c>
      <c r="D874" s="183" t="s">
        <v>953</v>
      </c>
      <c r="E874" s="204" t="s">
        <v>593</v>
      </c>
      <c r="F874" s="204"/>
      <c r="G874" s="185" t="s">
        <v>3</v>
      </c>
      <c r="H874" s="186">
        <v>3.43E-5</v>
      </c>
      <c r="I874" s="187">
        <v>517389.58</v>
      </c>
      <c r="J874" s="187">
        <v>17.739999999999998</v>
      </c>
    </row>
    <row r="875" spans="1:10" ht="48" customHeight="1">
      <c r="A875" s="183" t="s">
        <v>565</v>
      </c>
      <c r="B875" s="184" t="s">
        <v>954</v>
      </c>
      <c r="C875" s="183" t="s">
        <v>268</v>
      </c>
      <c r="D875" s="183" t="s">
        <v>955</v>
      </c>
      <c r="E875" s="204" t="s">
        <v>568</v>
      </c>
      <c r="F875" s="204"/>
      <c r="G875" s="185" t="s">
        <v>3</v>
      </c>
      <c r="H875" s="186">
        <v>5.5099999999999998E-5</v>
      </c>
      <c r="I875" s="187">
        <v>84300</v>
      </c>
      <c r="J875" s="187">
        <v>4.6399999999999997</v>
      </c>
    </row>
    <row r="876" spans="1:10">
      <c r="A876" s="188"/>
      <c r="B876" s="188"/>
      <c r="C876" s="188"/>
      <c r="D876" s="188"/>
      <c r="E876" s="188" t="s">
        <v>575</v>
      </c>
      <c r="F876" s="189">
        <v>0</v>
      </c>
      <c r="G876" s="188" t="s">
        <v>576</v>
      </c>
      <c r="H876" s="189">
        <v>0</v>
      </c>
      <c r="I876" s="188" t="s">
        <v>577</v>
      </c>
      <c r="J876" s="189">
        <v>0</v>
      </c>
    </row>
    <row r="877" spans="1:10" ht="13.8" thickBot="1">
      <c r="A877" s="188"/>
      <c r="B877" s="188"/>
      <c r="C877" s="188"/>
      <c r="D877" s="188"/>
      <c r="E877" s="188" t="s">
        <v>578</v>
      </c>
      <c r="F877" s="189">
        <v>6.04</v>
      </c>
      <c r="G877" s="188"/>
      <c r="H877" s="203" t="s">
        <v>579</v>
      </c>
      <c r="I877" s="203"/>
      <c r="J877" s="189">
        <v>28.42</v>
      </c>
    </row>
    <row r="878" spans="1:10" ht="0.9" customHeight="1" thickTop="1">
      <c r="A878" s="190"/>
      <c r="B878" s="190"/>
      <c r="C878" s="190"/>
      <c r="D878" s="190"/>
      <c r="E878" s="190"/>
      <c r="F878" s="190"/>
      <c r="G878" s="190"/>
      <c r="H878" s="190"/>
      <c r="I878" s="190"/>
      <c r="J878" s="190"/>
    </row>
    <row r="879" spans="1:10" ht="18" customHeight="1">
      <c r="A879" s="123"/>
      <c r="B879" s="125" t="s">
        <v>242</v>
      </c>
      <c r="C879" s="123" t="s">
        <v>243</v>
      </c>
      <c r="D879" s="123" t="s">
        <v>244</v>
      </c>
      <c r="E879" s="198" t="s">
        <v>558</v>
      </c>
      <c r="F879" s="198"/>
      <c r="G879" s="124" t="s">
        <v>245</v>
      </c>
      <c r="H879" s="125" t="s">
        <v>246</v>
      </c>
      <c r="I879" s="125" t="s">
        <v>247</v>
      </c>
      <c r="J879" s="125" t="s">
        <v>249</v>
      </c>
    </row>
    <row r="880" spans="1:10" ht="60" customHeight="1">
      <c r="A880" s="130" t="s">
        <v>559</v>
      </c>
      <c r="B880" s="131" t="s">
        <v>943</v>
      </c>
      <c r="C880" s="130" t="s">
        <v>268</v>
      </c>
      <c r="D880" s="130" t="s">
        <v>944</v>
      </c>
      <c r="E880" s="206" t="s">
        <v>749</v>
      </c>
      <c r="F880" s="206"/>
      <c r="G880" s="132" t="s">
        <v>6</v>
      </c>
      <c r="H880" s="177">
        <v>1</v>
      </c>
      <c r="I880" s="133">
        <v>3.42</v>
      </c>
      <c r="J880" s="133">
        <v>3.42</v>
      </c>
    </row>
    <row r="881" spans="1:10" ht="48" customHeight="1">
      <c r="A881" s="183" t="s">
        <v>565</v>
      </c>
      <c r="B881" s="184" t="s">
        <v>952</v>
      </c>
      <c r="C881" s="183" t="s">
        <v>268</v>
      </c>
      <c r="D881" s="183" t="s">
        <v>953</v>
      </c>
      <c r="E881" s="204" t="s">
        <v>593</v>
      </c>
      <c r="F881" s="204"/>
      <c r="G881" s="185" t="s">
        <v>3</v>
      </c>
      <c r="H881" s="186">
        <v>5.6999999999999996E-6</v>
      </c>
      <c r="I881" s="187">
        <v>517389.58</v>
      </c>
      <c r="J881" s="187">
        <v>2.94</v>
      </c>
    </row>
    <row r="882" spans="1:10" ht="48" customHeight="1">
      <c r="A882" s="183" t="s">
        <v>565</v>
      </c>
      <c r="B882" s="184" t="s">
        <v>954</v>
      </c>
      <c r="C882" s="183" t="s">
        <v>268</v>
      </c>
      <c r="D882" s="183" t="s">
        <v>955</v>
      </c>
      <c r="E882" s="204" t="s">
        <v>568</v>
      </c>
      <c r="F882" s="204"/>
      <c r="G882" s="185" t="s">
        <v>3</v>
      </c>
      <c r="H882" s="186">
        <v>5.8000000000000004E-6</v>
      </c>
      <c r="I882" s="187">
        <v>84300</v>
      </c>
      <c r="J882" s="187">
        <v>0.48</v>
      </c>
    </row>
    <row r="883" spans="1:10">
      <c r="A883" s="188"/>
      <c r="B883" s="188"/>
      <c r="C883" s="188"/>
      <c r="D883" s="188"/>
      <c r="E883" s="188" t="s">
        <v>575</v>
      </c>
      <c r="F883" s="189">
        <v>0</v>
      </c>
      <c r="G883" s="188" t="s">
        <v>576</v>
      </c>
      <c r="H883" s="189">
        <v>0</v>
      </c>
      <c r="I883" s="188" t="s">
        <v>577</v>
      </c>
      <c r="J883" s="189">
        <v>0</v>
      </c>
    </row>
    <row r="884" spans="1:10" ht="13.8" thickBot="1">
      <c r="A884" s="188"/>
      <c r="B884" s="188"/>
      <c r="C884" s="188"/>
      <c r="D884" s="188"/>
      <c r="E884" s="188" t="s">
        <v>578</v>
      </c>
      <c r="F884" s="189">
        <v>0.92</v>
      </c>
      <c r="G884" s="188"/>
      <c r="H884" s="203" t="s">
        <v>579</v>
      </c>
      <c r="I884" s="203"/>
      <c r="J884" s="189">
        <v>4.34</v>
      </c>
    </row>
    <row r="885" spans="1:10" ht="0.9" customHeight="1" thickTop="1">
      <c r="A885" s="190"/>
      <c r="B885" s="190"/>
      <c r="C885" s="190"/>
      <c r="D885" s="190"/>
      <c r="E885" s="190"/>
      <c r="F885" s="190"/>
      <c r="G885" s="190"/>
      <c r="H885" s="190"/>
      <c r="I885" s="190"/>
      <c r="J885" s="190"/>
    </row>
    <row r="886" spans="1:10" ht="18" customHeight="1">
      <c r="A886" s="123"/>
      <c r="B886" s="125" t="s">
        <v>242</v>
      </c>
      <c r="C886" s="123" t="s">
        <v>243</v>
      </c>
      <c r="D886" s="123" t="s">
        <v>244</v>
      </c>
      <c r="E886" s="198" t="s">
        <v>558</v>
      </c>
      <c r="F886" s="198"/>
      <c r="G886" s="124" t="s">
        <v>245</v>
      </c>
      <c r="H886" s="125" t="s">
        <v>246</v>
      </c>
      <c r="I886" s="125" t="s">
        <v>247</v>
      </c>
      <c r="J886" s="125" t="s">
        <v>249</v>
      </c>
    </row>
    <row r="887" spans="1:10" ht="60" customHeight="1">
      <c r="A887" s="130" t="s">
        <v>559</v>
      </c>
      <c r="B887" s="131" t="s">
        <v>941</v>
      </c>
      <c r="C887" s="130" t="s">
        <v>268</v>
      </c>
      <c r="D887" s="130" t="s">
        <v>942</v>
      </c>
      <c r="E887" s="206" t="s">
        <v>749</v>
      </c>
      <c r="F887" s="206"/>
      <c r="G887" s="132" t="s">
        <v>6</v>
      </c>
      <c r="H887" s="177">
        <v>1</v>
      </c>
      <c r="I887" s="133">
        <v>4.33</v>
      </c>
      <c r="J887" s="133">
        <v>4.33</v>
      </c>
    </row>
    <row r="888" spans="1:10" ht="48" customHeight="1">
      <c r="A888" s="183" t="s">
        <v>565</v>
      </c>
      <c r="B888" s="184" t="s">
        <v>952</v>
      </c>
      <c r="C888" s="183" t="s">
        <v>268</v>
      </c>
      <c r="D888" s="183" t="s">
        <v>953</v>
      </c>
      <c r="E888" s="204" t="s">
        <v>593</v>
      </c>
      <c r="F888" s="204"/>
      <c r="G888" s="185" t="s">
        <v>3</v>
      </c>
      <c r="H888" s="186">
        <v>7.1999999999999997E-6</v>
      </c>
      <c r="I888" s="187">
        <v>517389.58</v>
      </c>
      <c r="J888" s="187">
        <v>3.72</v>
      </c>
    </row>
    <row r="889" spans="1:10" ht="48" customHeight="1">
      <c r="A889" s="183" t="s">
        <v>565</v>
      </c>
      <c r="B889" s="184" t="s">
        <v>954</v>
      </c>
      <c r="C889" s="183" t="s">
        <v>268</v>
      </c>
      <c r="D889" s="183" t="s">
        <v>955</v>
      </c>
      <c r="E889" s="204" t="s">
        <v>568</v>
      </c>
      <c r="F889" s="204"/>
      <c r="G889" s="185" t="s">
        <v>3</v>
      </c>
      <c r="H889" s="186">
        <v>7.3000000000000004E-6</v>
      </c>
      <c r="I889" s="187">
        <v>84300</v>
      </c>
      <c r="J889" s="187">
        <v>0.61</v>
      </c>
    </row>
    <row r="890" spans="1:10">
      <c r="A890" s="188"/>
      <c r="B890" s="188"/>
      <c r="C890" s="188"/>
      <c r="D890" s="188"/>
      <c r="E890" s="188" t="s">
        <v>575</v>
      </c>
      <c r="F890" s="189">
        <v>0</v>
      </c>
      <c r="G890" s="188" t="s">
        <v>576</v>
      </c>
      <c r="H890" s="189">
        <v>0</v>
      </c>
      <c r="I890" s="188" t="s">
        <v>577</v>
      </c>
      <c r="J890" s="189">
        <v>0</v>
      </c>
    </row>
    <row r="891" spans="1:10" ht="13.8" thickBot="1">
      <c r="A891" s="188"/>
      <c r="B891" s="188"/>
      <c r="C891" s="188"/>
      <c r="D891" s="188"/>
      <c r="E891" s="188" t="s">
        <v>578</v>
      </c>
      <c r="F891" s="189">
        <v>1.1599999999999999</v>
      </c>
      <c r="G891" s="188"/>
      <c r="H891" s="203" t="s">
        <v>579</v>
      </c>
      <c r="I891" s="203"/>
      <c r="J891" s="189">
        <v>5.49</v>
      </c>
    </row>
    <row r="892" spans="1:10" ht="0.9" customHeight="1" thickTop="1">
      <c r="A892" s="190"/>
      <c r="B892" s="190"/>
      <c r="C892" s="190"/>
      <c r="D892" s="190"/>
      <c r="E892" s="190"/>
      <c r="F892" s="190"/>
      <c r="G892" s="190"/>
      <c r="H892" s="190"/>
      <c r="I892" s="190"/>
      <c r="J892" s="190"/>
    </row>
    <row r="893" spans="1:10" ht="18" customHeight="1">
      <c r="A893" s="123"/>
      <c r="B893" s="125" t="s">
        <v>242</v>
      </c>
      <c r="C893" s="123" t="s">
        <v>243</v>
      </c>
      <c r="D893" s="123" t="s">
        <v>244</v>
      </c>
      <c r="E893" s="198" t="s">
        <v>558</v>
      </c>
      <c r="F893" s="198"/>
      <c r="G893" s="124" t="s">
        <v>245</v>
      </c>
      <c r="H893" s="125" t="s">
        <v>246</v>
      </c>
      <c r="I893" s="125" t="s">
        <v>247</v>
      </c>
      <c r="J893" s="125" t="s">
        <v>249</v>
      </c>
    </row>
    <row r="894" spans="1:10" ht="60" customHeight="1">
      <c r="A894" s="130" t="s">
        <v>559</v>
      </c>
      <c r="B894" s="131" t="s">
        <v>948</v>
      </c>
      <c r="C894" s="130" t="s">
        <v>268</v>
      </c>
      <c r="D894" s="130" t="s">
        <v>949</v>
      </c>
      <c r="E894" s="206" t="s">
        <v>749</v>
      </c>
      <c r="F894" s="206"/>
      <c r="G894" s="132" t="s">
        <v>6</v>
      </c>
      <c r="H894" s="177">
        <v>1</v>
      </c>
      <c r="I894" s="133">
        <v>39.06</v>
      </c>
      <c r="J894" s="133">
        <v>39.06</v>
      </c>
    </row>
    <row r="895" spans="1:10" ht="48" customHeight="1">
      <c r="A895" s="183" t="s">
        <v>565</v>
      </c>
      <c r="B895" s="184" t="s">
        <v>952</v>
      </c>
      <c r="C895" s="183" t="s">
        <v>268</v>
      </c>
      <c r="D895" s="183" t="s">
        <v>953</v>
      </c>
      <c r="E895" s="204" t="s">
        <v>593</v>
      </c>
      <c r="F895" s="204"/>
      <c r="G895" s="185" t="s">
        <v>3</v>
      </c>
      <c r="H895" s="186">
        <v>6.4300000000000004E-5</v>
      </c>
      <c r="I895" s="187">
        <v>517389.58</v>
      </c>
      <c r="J895" s="187">
        <v>33.26</v>
      </c>
    </row>
    <row r="896" spans="1:10" ht="48" customHeight="1">
      <c r="A896" s="183" t="s">
        <v>565</v>
      </c>
      <c r="B896" s="184" t="s">
        <v>954</v>
      </c>
      <c r="C896" s="183" t="s">
        <v>268</v>
      </c>
      <c r="D896" s="183" t="s">
        <v>955</v>
      </c>
      <c r="E896" s="204" t="s">
        <v>568</v>
      </c>
      <c r="F896" s="204"/>
      <c r="G896" s="185" t="s">
        <v>3</v>
      </c>
      <c r="H896" s="186">
        <v>6.8899999999999994E-5</v>
      </c>
      <c r="I896" s="187">
        <v>84300</v>
      </c>
      <c r="J896" s="187">
        <v>5.8</v>
      </c>
    </row>
    <row r="897" spans="1:10">
      <c r="A897" s="188"/>
      <c r="B897" s="188"/>
      <c r="C897" s="188"/>
      <c r="D897" s="188"/>
      <c r="E897" s="188" t="s">
        <v>575</v>
      </c>
      <c r="F897" s="189">
        <v>0</v>
      </c>
      <c r="G897" s="188" t="s">
        <v>576</v>
      </c>
      <c r="H897" s="189">
        <v>0</v>
      </c>
      <c r="I897" s="188" t="s">
        <v>577</v>
      </c>
      <c r="J897" s="189">
        <v>0</v>
      </c>
    </row>
    <row r="898" spans="1:10" ht="13.8" thickBot="1">
      <c r="A898" s="188"/>
      <c r="B898" s="188"/>
      <c r="C898" s="188"/>
      <c r="D898" s="188"/>
      <c r="E898" s="188" t="s">
        <v>578</v>
      </c>
      <c r="F898" s="189">
        <v>10.54</v>
      </c>
      <c r="G898" s="188"/>
      <c r="H898" s="203" t="s">
        <v>579</v>
      </c>
      <c r="I898" s="203"/>
      <c r="J898" s="189">
        <v>49.6</v>
      </c>
    </row>
    <row r="899" spans="1:10" ht="0.9" customHeight="1" thickTop="1">
      <c r="A899" s="190"/>
      <c r="B899" s="190"/>
      <c r="C899" s="190"/>
      <c r="D899" s="190"/>
      <c r="E899" s="190"/>
      <c r="F899" s="190"/>
      <c r="G899" s="190"/>
      <c r="H899" s="190"/>
      <c r="I899" s="190"/>
      <c r="J899" s="190"/>
    </row>
    <row r="900" spans="1:10" ht="18" customHeight="1">
      <c r="A900" s="123"/>
      <c r="B900" s="125" t="s">
        <v>242</v>
      </c>
      <c r="C900" s="123" t="s">
        <v>243</v>
      </c>
      <c r="D900" s="123" t="s">
        <v>244</v>
      </c>
      <c r="E900" s="198" t="s">
        <v>558</v>
      </c>
      <c r="F900" s="198"/>
      <c r="G900" s="124" t="s">
        <v>245</v>
      </c>
      <c r="H900" s="125" t="s">
        <v>246</v>
      </c>
      <c r="I900" s="125" t="s">
        <v>247</v>
      </c>
      <c r="J900" s="125" t="s">
        <v>249</v>
      </c>
    </row>
    <row r="901" spans="1:10" ht="60" customHeight="1">
      <c r="A901" s="130" t="s">
        <v>559</v>
      </c>
      <c r="B901" s="131" t="s">
        <v>950</v>
      </c>
      <c r="C901" s="130" t="s">
        <v>268</v>
      </c>
      <c r="D901" s="130" t="s">
        <v>951</v>
      </c>
      <c r="E901" s="206" t="s">
        <v>749</v>
      </c>
      <c r="F901" s="206"/>
      <c r="G901" s="132" t="s">
        <v>6</v>
      </c>
      <c r="H901" s="177">
        <v>1</v>
      </c>
      <c r="I901" s="133">
        <v>177.2</v>
      </c>
      <c r="J901" s="133">
        <v>177.2</v>
      </c>
    </row>
    <row r="902" spans="1:10" ht="24" customHeight="1">
      <c r="A902" s="183" t="s">
        <v>565</v>
      </c>
      <c r="B902" s="184" t="s">
        <v>956</v>
      </c>
      <c r="C902" s="183" t="s">
        <v>268</v>
      </c>
      <c r="D902" s="183" t="s">
        <v>957</v>
      </c>
      <c r="E902" s="204" t="s">
        <v>568</v>
      </c>
      <c r="F902" s="204"/>
      <c r="G902" s="185" t="s">
        <v>653</v>
      </c>
      <c r="H902" s="186">
        <v>32.159999999999997</v>
      </c>
      <c r="I902" s="187">
        <v>5.51</v>
      </c>
      <c r="J902" s="187">
        <v>177.2</v>
      </c>
    </row>
    <row r="903" spans="1:10">
      <c r="A903" s="188"/>
      <c r="B903" s="188"/>
      <c r="C903" s="188"/>
      <c r="D903" s="188"/>
      <c r="E903" s="188" t="s">
        <v>575</v>
      </c>
      <c r="F903" s="189">
        <v>0</v>
      </c>
      <c r="G903" s="188" t="s">
        <v>576</v>
      </c>
      <c r="H903" s="189">
        <v>0</v>
      </c>
      <c r="I903" s="188" t="s">
        <v>577</v>
      </c>
      <c r="J903" s="189">
        <v>0</v>
      </c>
    </row>
    <row r="904" spans="1:10" ht="13.8" thickBot="1">
      <c r="A904" s="188"/>
      <c r="B904" s="188"/>
      <c r="C904" s="188"/>
      <c r="D904" s="188"/>
      <c r="E904" s="188" t="s">
        <v>578</v>
      </c>
      <c r="F904" s="189">
        <v>47.84</v>
      </c>
      <c r="G904" s="188"/>
      <c r="H904" s="203" t="s">
        <v>579</v>
      </c>
      <c r="I904" s="203"/>
      <c r="J904" s="189">
        <v>225.04</v>
      </c>
    </row>
    <row r="905" spans="1:10" ht="0.9" customHeight="1" thickTop="1">
      <c r="A905" s="190"/>
      <c r="B905" s="190"/>
      <c r="C905" s="190"/>
      <c r="D905" s="190"/>
      <c r="E905" s="190"/>
      <c r="F905" s="190"/>
      <c r="G905" s="190"/>
      <c r="H905" s="190"/>
      <c r="I905" s="190"/>
      <c r="J905" s="190"/>
    </row>
    <row r="906" spans="1:10" ht="18" customHeight="1">
      <c r="A906" s="123"/>
      <c r="B906" s="125" t="s">
        <v>242</v>
      </c>
      <c r="C906" s="123" t="s">
        <v>243</v>
      </c>
      <c r="D906" s="123" t="s">
        <v>244</v>
      </c>
      <c r="E906" s="198" t="s">
        <v>558</v>
      </c>
      <c r="F906" s="198"/>
      <c r="G906" s="124" t="s">
        <v>245</v>
      </c>
      <c r="H906" s="125" t="s">
        <v>246</v>
      </c>
      <c r="I906" s="125" t="s">
        <v>247</v>
      </c>
      <c r="J906" s="125" t="s">
        <v>249</v>
      </c>
    </row>
    <row r="907" spans="1:10" ht="24" customHeight="1">
      <c r="A907" s="130" t="s">
        <v>559</v>
      </c>
      <c r="B907" s="131" t="s">
        <v>562</v>
      </c>
      <c r="C907" s="130" t="s">
        <v>268</v>
      </c>
      <c r="D907" s="130" t="s">
        <v>87</v>
      </c>
      <c r="E907" s="206" t="s">
        <v>563</v>
      </c>
      <c r="F907" s="206"/>
      <c r="G907" s="132" t="s">
        <v>6</v>
      </c>
      <c r="H907" s="177">
        <v>1</v>
      </c>
      <c r="I907" s="133">
        <v>24.43</v>
      </c>
      <c r="J907" s="133">
        <v>24.43</v>
      </c>
    </row>
    <row r="908" spans="1:10" ht="24" customHeight="1">
      <c r="A908" s="178" t="s">
        <v>561</v>
      </c>
      <c r="B908" s="179" t="s">
        <v>958</v>
      </c>
      <c r="C908" s="178" t="s">
        <v>268</v>
      </c>
      <c r="D908" s="178" t="s">
        <v>959</v>
      </c>
      <c r="E908" s="205" t="s">
        <v>563</v>
      </c>
      <c r="F908" s="205"/>
      <c r="G908" s="180" t="s">
        <v>6</v>
      </c>
      <c r="H908" s="181">
        <v>1</v>
      </c>
      <c r="I908" s="182">
        <v>0.19</v>
      </c>
      <c r="J908" s="182">
        <v>0.19</v>
      </c>
    </row>
    <row r="909" spans="1:10" ht="24" customHeight="1">
      <c r="A909" s="183" t="s">
        <v>565</v>
      </c>
      <c r="B909" s="184" t="s">
        <v>867</v>
      </c>
      <c r="C909" s="183" t="s">
        <v>268</v>
      </c>
      <c r="D909" s="183" t="s">
        <v>868</v>
      </c>
      <c r="E909" s="204" t="s">
        <v>869</v>
      </c>
      <c r="F909" s="204"/>
      <c r="G909" s="185" t="s">
        <v>6</v>
      </c>
      <c r="H909" s="186">
        <v>1</v>
      </c>
      <c r="I909" s="187">
        <v>0.01</v>
      </c>
      <c r="J909" s="187">
        <v>0.01</v>
      </c>
    </row>
    <row r="910" spans="1:10" ht="24" customHeight="1">
      <c r="A910" s="183" t="s">
        <v>565</v>
      </c>
      <c r="B910" s="184" t="s">
        <v>960</v>
      </c>
      <c r="C910" s="183" t="s">
        <v>268</v>
      </c>
      <c r="D910" s="183" t="s">
        <v>961</v>
      </c>
      <c r="E910" s="204" t="s">
        <v>599</v>
      </c>
      <c r="F910" s="204"/>
      <c r="G910" s="185" t="s">
        <v>6</v>
      </c>
      <c r="H910" s="186">
        <v>1</v>
      </c>
      <c r="I910" s="187">
        <v>21.01</v>
      </c>
      <c r="J910" s="187">
        <v>21.01</v>
      </c>
    </row>
    <row r="911" spans="1:10" ht="24" customHeight="1">
      <c r="A911" s="183" t="s">
        <v>565</v>
      </c>
      <c r="B911" s="184" t="s">
        <v>962</v>
      </c>
      <c r="C911" s="183" t="s">
        <v>268</v>
      </c>
      <c r="D911" s="183" t="s">
        <v>963</v>
      </c>
      <c r="E911" s="204" t="s">
        <v>593</v>
      </c>
      <c r="F911" s="204"/>
      <c r="G911" s="185" t="s">
        <v>6</v>
      </c>
      <c r="H911" s="186">
        <v>1</v>
      </c>
      <c r="I911" s="187">
        <v>1.26</v>
      </c>
      <c r="J911" s="187">
        <v>1.26</v>
      </c>
    </row>
    <row r="912" spans="1:10" ht="24" customHeight="1">
      <c r="A912" s="183" t="s">
        <v>565</v>
      </c>
      <c r="B912" s="184" t="s">
        <v>872</v>
      </c>
      <c r="C912" s="183" t="s">
        <v>268</v>
      </c>
      <c r="D912" s="183" t="s">
        <v>873</v>
      </c>
      <c r="E912" s="204" t="s">
        <v>869</v>
      </c>
      <c r="F912" s="204"/>
      <c r="G912" s="185" t="s">
        <v>6</v>
      </c>
      <c r="H912" s="186">
        <v>1</v>
      </c>
      <c r="I912" s="187">
        <v>0.81</v>
      </c>
      <c r="J912" s="187">
        <v>0.81</v>
      </c>
    </row>
    <row r="913" spans="1:10" ht="24" customHeight="1">
      <c r="A913" s="183" t="s">
        <v>565</v>
      </c>
      <c r="B913" s="184" t="s">
        <v>964</v>
      </c>
      <c r="C913" s="183" t="s">
        <v>268</v>
      </c>
      <c r="D913" s="183" t="s">
        <v>965</v>
      </c>
      <c r="E913" s="204" t="s">
        <v>593</v>
      </c>
      <c r="F913" s="204"/>
      <c r="G913" s="185" t="s">
        <v>6</v>
      </c>
      <c r="H913" s="186">
        <v>1</v>
      </c>
      <c r="I913" s="187">
        <v>0.45</v>
      </c>
      <c r="J913" s="187">
        <v>0.45</v>
      </c>
    </row>
    <row r="914" spans="1:10" ht="24" customHeight="1">
      <c r="A914" s="183" t="s">
        <v>565</v>
      </c>
      <c r="B914" s="184" t="s">
        <v>876</v>
      </c>
      <c r="C914" s="183" t="s">
        <v>268</v>
      </c>
      <c r="D914" s="183" t="s">
        <v>877</v>
      </c>
      <c r="E914" s="204" t="s">
        <v>619</v>
      </c>
      <c r="F914" s="204"/>
      <c r="G914" s="185" t="s">
        <v>6</v>
      </c>
      <c r="H914" s="186">
        <v>1</v>
      </c>
      <c r="I914" s="187">
        <v>0.06</v>
      </c>
      <c r="J914" s="187">
        <v>0.06</v>
      </c>
    </row>
    <row r="915" spans="1:10" ht="24" customHeight="1">
      <c r="A915" s="183" t="s">
        <v>565</v>
      </c>
      <c r="B915" s="184" t="s">
        <v>878</v>
      </c>
      <c r="C915" s="183" t="s">
        <v>268</v>
      </c>
      <c r="D915" s="183" t="s">
        <v>879</v>
      </c>
      <c r="E915" s="204" t="s">
        <v>621</v>
      </c>
      <c r="F915" s="204"/>
      <c r="G915" s="185" t="s">
        <v>6</v>
      </c>
      <c r="H915" s="186">
        <v>1</v>
      </c>
      <c r="I915" s="187">
        <v>0.64</v>
      </c>
      <c r="J915" s="187">
        <v>0.64</v>
      </c>
    </row>
    <row r="916" spans="1:10">
      <c r="A916" s="188"/>
      <c r="B916" s="188"/>
      <c r="C916" s="188"/>
      <c r="D916" s="188"/>
      <c r="E916" s="188" t="s">
        <v>575</v>
      </c>
      <c r="F916" s="189">
        <v>21.2</v>
      </c>
      <c r="G916" s="188" t="s">
        <v>576</v>
      </c>
      <c r="H916" s="189">
        <v>0</v>
      </c>
      <c r="I916" s="188" t="s">
        <v>577</v>
      </c>
      <c r="J916" s="189">
        <v>21.2</v>
      </c>
    </row>
    <row r="917" spans="1:10" ht="13.8" thickBot="1">
      <c r="A917" s="188"/>
      <c r="B917" s="188"/>
      <c r="C917" s="188"/>
      <c r="D917" s="188"/>
      <c r="E917" s="188" t="s">
        <v>578</v>
      </c>
      <c r="F917" s="189">
        <v>6.59</v>
      </c>
      <c r="G917" s="188"/>
      <c r="H917" s="203" t="s">
        <v>579</v>
      </c>
      <c r="I917" s="203"/>
      <c r="J917" s="189">
        <v>31.02</v>
      </c>
    </row>
    <row r="918" spans="1:10" ht="0.9" customHeight="1" thickTop="1">
      <c r="A918" s="190"/>
      <c r="B918" s="190"/>
      <c r="C918" s="190"/>
      <c r="D918" s="190"/>
      <c r="E918" s="190"/>
      <c r="F918" s="190"/>
      <c r="G918" s="190"/>
      <c r="H918" s="190"/>
      <c r="I918" s="190"/>
      <c r="J918" s="190"/>
    </row>
    <row r="919" spans="1:10" ht="18" customHeight="1">
      <c r="A919" s="123"/>
      <c r="B919" s="125" t="s">
        <v>242</v>
      </c>
      <c r="C919" s="123" t="s">
        <v>243</v>
      </c>
      <c r="D919" s="123" t="s">
        <v>244</v>
      </c>
      <c r="E919" s="198" t="s">
        <v>558</v>
      </c>
      <c r="F919" s="198"/>
      <c r="G919" s="124" t="s">
        <v>245</v>
      </c>
      <c r="H919" s="125" t="s">
        <v>246</v>
      </c>
      <c r="I919" s="125" t="s">
        <v>247</v>
      </c>
      <c r="J919" s="125" t="s">
        <v>249</v>
      </c>
    </row>
    <row r="920" spans="1:10" ht="36" customHeight="1">
      <c r="A920" s="130" t="s">
        <v>559</v>
      </c>
      <c r="B920" s="131" t="s">
        <v>660</v>
      </c>
      <c r="C920" s="130" t="s">
        <v>268</v>
      </c>
      <c r="D920" s="130" t="s">
        <v>661</v>
      </c>
      <c r="E920" s="206" t="s">
        <v>637</v>
      </c>
      <c r="F920" s="206"/>
      <c r="G920" s="132" t="s">
        <v>4</v>
      </c>
      <c r="H920" s="177">
        <v>1</v>
      </c>
      <c r="I920" s="133">
        <v>4.26</v>
      </c>
      <c r="J920" s="133">
        <v>4.26</v>
      </c>
    </row>
    <row r="921" spans="1:10" ht="36" customHeight="1">
      <c r="A921" s="178" t="s">
        <v>561</v>
      </c>
      <c r="B921" s="179" t="s">
        <v>649</v>
      </c>
      <c r="C921" s="178" t="s">
        <v>268</v>
      </c>
      <c r="D921" s="178" t="s">
        <v>650</v>
      </c>
      <c r="E921" s="205" t="s">
        <v>563</v>
      </c>
      <c r="F921" s="205"/>
      <c r="G921" s="180" t="s">
        <v>21</v>
      </c>
      <c r="H921" s="181">
        <v>4.1999999999999997E-3</v>
      </c>
      <c r="I921" s="182">
        <v>586.27</v>
      </c>
      <c r="J921" s="182">
        <v>2.46</v>
      </c>
    </row>
    <row r="922" spans="1:10" ht="24" customHeight="1">
      <c r="A922" s="178" t="s">
        <v>561</v>
      </c>
      <c r="B922" s="179" t="s">
        <v>624</v>
      </c>
      <c r="C922" s="178" t="s">
        <v>268</v>
      </c>
      <c r="D922" s="178" t="s">
        <v>12</v>
      </c>
      <c r="E922" s="205" t="s">
        <v>563</v>
      </c>
      <c r="F922" s="205"/>
      <c r="G922" s="180" t="s">
        <v>6</v>
      </c>
      <c r="H922" s="181">
        <v>7.0000000000000007E-2</v>
      </c>
      <c r="I922" s="182">
        <v>24.14</v>
      </c>
      <c r="J922" s="182">
        <v>1.68</v>
      </c>
    </row>
    <row r="923" spans="1:10" ht="24" customHeight="1">
      <c r="A923" s="178" t="s">
        <v>561</v>
      </c>
      <c r="B923" s="179" t="s">
        <v>564</v>
      </c>
      <c r="C923" s="178" t="s">
        <v>268</v>
      </c>
      <c r="D923" s="178" t="s">
        <v>13</v>
      </c>
      <c r="E923" s="205" t="s">
        <v>563</v>
      </c>
      <c r="F923" s="205"/>
      <c r="G923" s="180" t="s">
        <v>6</v>
      </c>
      <c r="H923" s="181">
        <v>7.0000000000000001E-3</v>
      </c>
      <c r="I923" s="182">
        <v>18.05</v>
      </c>
      <c r="J923" s="182">
        <v>0.12</v>
      </c>
    </row>
    <row r="924" spans="1:10">
      <c r="A924" s="188"/>
      <c r="B924" s="188"/>
      <c r="C924" s="188"/>
      <c r="D924" s="188"/>
      <c r="E924" s="188" t="s">
        <v>575</v>
      </c>
      <c r="F924" s="189">
        <v>2.23</v>
      </c>
      <c r="G924" s="188" t="s">
        <v>576</v>
      </c>
      <c r="H924" s="189">
        <v>0</v>
      </c>
      <c r="I924" s="188" t="s">
        <v>577</v>
      </c>
      <c r="J924" s="189">
        <v>2.23</v>
      </c>
    </row>
    <row r="925" spans="1:10" ht="13.8" thickBot="1">
      <c r="A925" s="188"/>
      <c r="B925" s="188"/>
      <c r="C925" s="188"/>
      <c r="D925" s="188"/>
      <c r="E925" s="188" t="s">
        <v>578</v>
      </c>
      <c r="F925" s="189">
        <v>1.1499999999999999</v>
      </c>
      <c r="G925" s="188"/>
      <c r="H925" s="203" t="s">
        <v>579</v>
      </c>
      <c r="I925" s="203"/>
      <c r="J925" s="189">
        <v>5.41</v>
      </c>
    </row>
    <row r="926" spans="1:10" ht="0.9" customHeight="1" thickTop="1">
      <c r="A926" s="190"/>
      <c r="B926" s="190"/>
      <c r="C926" s="190"/>
      <c r="D926" s="190"/>
      <c r="E926" s="190"/>
      <c r="F926" s="190"/>
      <c r="G926" s="190"/>
      <c r="H926" s="190"/>
      <c r="I926" s="190"/>
      <c r="J926" s="190"/>
    </row>
    <row r="927" spans="1:10" ht="18" customHeight="1">
      <c r="A927" s="123"/>
      <c r="B927" s="125" t="s">
        <v>242</v>
      </c>
      <c r="C927" s="123" t="s">
        <v>243</v>
      </c>
      <c r="D927" s="123" t="s">
        <v>244</v>
      </c>
      <c r="E927" s="198" t="s">
        <v>558</v>
      </c>
      <c r="F927" s="198"/>
      <c r="G927" s="124" t="s">
        <v>245</v>
      </c>
      <c r="H927" s="125" t="s">
        <v>246</v>
      </c>
      <c r="I927" s="125" t="s">
        <v>247</v>
      </c>
      <c r="J927" s="125" t="s">
        <v>249</v>
      </c>
    </row>
    <row r="928" spans="1:10" ht="36" customHeight="1">
      <c r="A928" s="130" t="s">
        <v>559</v>
      </c>
      <c r="B928" s="131" t="s">
        <v>804</v>
      </c>
      <c r="C928" s="130" t="s">
        <v>268</v>
      </c>
      <c r="D928" s="130" t="s">
        <v>805</v>
      </c>
      <c r="E928" s="206" t="s">
        <v>659</v>
      </c>
      <c r="F928" s="206"/>
      <c r="G928" s="132" t="s">
        <v>21</v>
      </c>
      <c r="H928" s="177">
        <v>1</v>
      </c>
      <c r="I928" s="133">
        <v>422.28</v>
      </c>
      <c r="J928" s="133">
        <v>422.28</v>
      </c>
    </row>
    <row r="929" spans="1:10" ht="48" customHeight="1">
      <c r="A929" s="178" t="s">
        <v>561</v>
      </c>
      <c r="B929" s="179" t="s">
        <v>892</v>
      </c>
      <c r="C929" s="178" t="s">
        <v>268</v>
      </c>
      <c r="D929" s="178" t="s">
        <v>893</v>
      </c>
      <c r="E929" s="205" t="s">
        <v>749</v>
      </c>
      <c r="F929" s="205"/>
      <c r="G929" s="180" t="s">
        <v>750</v>
      </c>
      <c r="H929" s="181">
        <v>0.82589999999999997</v>
      </c>
      <c r="I929" s="182">
        <v>1.54</v>
      </c>
      <c r="J929" s="182">
        <v>1.27</v>
      </c>
    </row>
    <row r="930" spans="1:10" ht="48" customHeight="1">
      <c r="A930" s="178" t="s">
        <v>561</v>
      </c>
      <c r="B930" s="179" t="s">
        <v>890</v>
      </c>
      <c r="C930" s="178" t="s">
        <v>268</v>
      </c>
      <c r="D930" s="178" t="s">
        <v>891</v>
      </c>
      <c r="E930" s="205" t="s">
        <v>749</v>
      </c>
      <c r="F930" s="205"/>
      <c r="G930" s="180" t="s">
        <v>753</v>
      </c>
      <c r="H930" s="181">
        <v>0.77869999999999995</v>
      </c>
      <c r="I930" s="182">
        <v>0.32</v>
      </c>
      <c r="J930" s="182">
        <v>0.24</v>
      </c>
    </row>
    <row r="931" spans="1:10" ht="24" customHeight="1">
      <c r="A931" s="178" t="s">
        <v>561</v>
      </c>
      <c r="B931" s="179" t="s">
        <v>564</v>
      </c>
      <c r="C931" s="178" t="s">
        <v>268</v>
      </c>
      <c r="D931" s="178" t="s">
        <v>13</v>
      </c>
      <c r="E931" s="205" t="s">
        <v>563</v>
      </c>
      <c r="F931" s="205"/>
      <c r="G931" s="180" t="s">
        <v>6</v>
      </c>
      <c r="H931" s="181">
        <v>2.5333000000000001</v>
      </c>
      <c r="I931" s="182">
        <v>18.05</v>
      </c>
      <c r="J931" s="182">
        <v>45.72</v>
      </c>
    </row>
    <row r="932" spans="1:10" ht="24" customHeight="1">
      <c r="A932" s="178" t="s">
        <v>561</v>
      </c>
      <c r="B932" s="179" t="s">
        <v>894</v>
      </c>
      <c r="C932" s="178" t="s">
        <v>268</v>
      </c>
      <c r="D932" s="178" t="s">
        <v>895</v>
      </c>
      <c r="E932" s="205" t="s">
        <v>563</v>
      </c>
      <c r="F932" s="205"/>
      <c r="G932" s="180" t="s">
        <v>6</v>
      </c>
      <c r="H932" s="181">
        <v>1.6046</v>
      </c>
      <c r="I932" s="182">
        <v>17.57</v>
      </c>
      <c r="J932" s="182">
        <v>28.19</v>
      </c>
    </row>
    <row r="933" spans="1:10" ht="24" customHeight="1">
      <c r="A933" s="183" t="s">
        <v>565</v>
      </c>
      <c r="B933" s="184" t="s">
        <v>795</v>
      </c>
      <c r="C933" s="183" t="s">
        <v>268</v>
      </c>
      <c r="D933" s="183" t="s">
        <v>796</v>
      </c>
      <c r="E933" s="204" t="s">
        <v>568</v>
      </c>
      <c r="F933" s="204"/>
      <c r="G933" s="185" t="s">
        <v>21</v>
      </c>
      <c r="H933" s="186">
        <v>0.75580000000000003</v>
      </c>
      <c r="I933" s="187">
        <v>105</v>
      </c>
      <c r="J933" s="187">
        <v>79.349999999999994</v>
      </c>
    </row>
    <row r="934" spans="1:10" ht="24" customHeight="1">
      <c r="A934" s="183" t="s">
        <v>565</v>
      </c>
      <c r="B934" s="184" t="s">
        <v>816</v>
      </c>
      <c r="C934" s="183" t="s">
        <v>268</v>
      </c>
      <c r="D934" s="183" t="s">
        <v>817</v>
      </c>
      <c r="E934" s="204" t="s">
        <v>568</v>
      </c>
      <c r="F934" s="204"/>
      <c r="G934" s="185" t="s">
        <v>588</v>
      </c>
      <c r="H934" s="186">
        <v>322.97770000000003</v>
      </c>
      <c r="I934" s="187">
        <v>0.68</v>
      </c>
      <c r="J934" s="187">
        <v>219.62</v>
      </c>
    </row>
    <row r="935" spans="1:10" ht="24" customHeight="1">
      <c r="A935" s="183" t="s">
        <v>565</v>
      </c>
      <c r="B935" s="184" t="s">
        <v>966</v>
      </c>
      <c r="C935" s="183" t="s">
        <v>268</v>
      </c>
      <c r="D935" s="183" t="s">
        <v>967</v>
      </c>
      <c r="E935" s="204" t="s">
        <v>568</v>
      </c>
      <c r="F935" s="204"/>
      <c r="G935" s="185" t="s">
        <v>21</v>
      </c>
      <c r="H935" s="186">
        <v>0.58720000000000006</v>
      </c>
      <c r="I935" s="187">
        <v>81.569999999999993</v>
      </c>
      <c r="J935" s="187">
        <v>47.89</v>
      </c>
    </row>
    <row r="936" spans="1:10">
      <c r="A936" s="188"/>
      <c r="B936" s="188"/>
      <c r="C936" s="188"/>
      <c r="D936" s="188"/>
      <c r="E936" s="188" t="s">
        <v>575</v>
      </c>
      <c r="F936" s="189">
        <v>62.05</v>
      </c>
      <c r="G936" s="188" t="s">
        <v>576</v>
      </c>
      <c r="H936" s="189">
        <v>0</v>
      </c>
      <c r="I936" s="188" t="s">
        <v>577</v>
      </c>
      <c r="J936" s="189">
        <v>62.05</v>
      </c>
    </row>
    <row r="937" spans="1:10" ht="13.8" thickBot="1">
      <c r="A937" s="188"/>
      <c r="B937" s="188"/>
      <c r="C937" s="188"/>
      <c r="D937" s="188"/>
      <c r="E937" s="188" t="s">
        <v>578</v>
      </c>
      <c r="F937" s="189">
        <v>114.01</v>
      </c>
      <c r="G937" s="188"/>
      <c r="H937" s="203" t="s">
        <v>579</v>
      </c>
      <c r="I937" s="203"/>
      <c r="J937" s="189">
        <v>536.29</v>
      </c>
    </row>
    <row r="938" spans="1:10" ht="0.9" customHeight="1" thickTop="1">
      <c r="A938" s="190"/>
      <c r="B938" s="190"/>
      <c r="C938" s="190"/>
      <c r="D938" s="190"/>
      <c r="E938" s="190"/>
      <c r="F938" s="190"/>
      <c r="G938" s="190"/>
      <c r="H938" s="190"/>
      <c r="I938" s="190"/>
      <c r="J938" s="190"/>
    </row>
    <row r="939" spans="1:10" ht="18" customHeight="1">
      <c r="A939" s="123"/>
      <c r="B939" s="125" t="s">
        <v>242</v>
      </c>
      <c r="C939" s="123" t="s">
        <v>243</v>
      </c>
      <c r="D939" s="123" t="s">
        <v>244</v>
      </c>
      <c r="E939" s="198" t="s">
        <v>558</v>
      </c>
      <c r="F939" s="198"/>
      <c r="G939" s="124" t="s">
        <v>245</v>
      </c>
      <c r="H939" s="125" t="s">
        <v>246</v>
      </c>
      <c r="I939" s="125" t="s">
        <v>247</v>
      </c>
      <c r="J939" s="125" t="s">
        <v>249</v>
      </c>
    </row>
    <row r="940" spans="1:10" ht="48" customHeight="1">
      <c r="A940" s="130" t="s">
        <v>559</v>
      </c>
      <c r="B940" s="131" t="s">
        <v>793</v>
      </c>
      <c r="C940" s="130" t="s">
        <v>268</v>
      </c>
      <c r="D940" s="130" t="s">
        <v>794</v>
      </c>
      <c r="E940" s="206" t="s">
        <v>749</v>
      </c>
      <c r="F940" s="206"/>
      <c r="G940" s="132" t="s">
        <v>753</v>
      </c>
      <c r="H940" s="177">
        <v>1</v>
      </c>
      <c r="I940" s="133">
        <v>0.8</v>
      </c>
      <c r="J940" s="133">
        <v>0.8</v>
      </c>
    </row>
    <row r="941" spans="1:10" ht="48" customHeight="1">
      <c r="A941" s="178" t="s">
        <v>561</v>
      </c>
      <c r="B941" s="179" t="s">
        <v>968</v>
      </c>
      <c r="C941" s="178" t="s">
        <v>268</v>
      </c>
      <c r="D941" s="178" t="s">
        <v>969</v>
      </c>
      <c r="E941" s="205" t="s">
        <v>749</v>
      </c>
      <c r="F941" s="205"/>
      <c r="G941" s="180" t="s">
        <v>6</v>
      </c>
      <c r="H941" s="181">
        <v>1</v>
      </c>
      <c r="I941" s="182">
        <v>0.72</v>
      </c>
      <c r="J941" s="182">
        <v>0.72</v>
      </c>
    </row>
    <row r="942" spans="1:10" ht="48" customHeight="1">
      <c r="A942" s="178" t="s">
        <v>561</v>
      </c>
      <c r="B942" s="179" t="s">
        <v>970</v>
      </c>
      <c r="C942" s="178" t="s">
        <v>268</v>
      </c>
      <c r="D942" s="178" t="s">
        <v>971</v>
      </c>
      <c r="E942" s="205" t="s">
        <v>749</v>
      </c>
      <c r="F942" s="205"/>
      <c r="G942" s="180" t="s">
        <v>6</v>
      </c>
      <c r="H942" s="181">
        <v>1</v>
      </c>
      <c r="I942" s="182">
        <v>0.08</v>
      </c>
      <c r="J942" s="182">
        <v>0.08</v>
      </c>
    </row>
    <row r="943" spans="1:10">
      <c r="A943" s="188"/>
      <c r="B943" s="188"/>
      <c r="C943" s="188"/>
      <c r="D943" s="188"/>
      <c r="E943" s="188" t="s">
        <v>575</v>
      </c>
      <c r="F943" s="189">
        <v>0</v>
      </c>
      <c r="G943" s="188" t="s">
        <v>576</v>
      </c>
      <c r="H943" s="189">
        <v>0</v>
      </c>
      <c r="I943" s="188" t="s">
        <v>577</v>
      </c>
      <c r="J943" s="189">
        <v>0</v>
      </c>
    </row>
    <row r="944" spans="1:10" ht="13.8" thickBot="1">
      <c r="A944" s="188"/>
      <c r="B944" s="188"/>
      <c r="C944" s="188"/>
      <c r="D944" s="188"/>
      <c r="E944" s="188" t="s">
        <v>578</v>
      </c>
      <c r="F944" s="189">
        <v>0.21</v>
      </c>
      <c r="G944" s="188"/>
      <c r="H944" s="203" t="s">
        <v>579</v>
      </c>
      <c r="I944" s="203"/>
      <c r="J944" s="189">
        <v>1.01</v>
      </c>
    </row>
    <row r="945" spans="1:10" ht="0.9" customHeight="1" thickTop="1">
      <c r="A945" s="190"/>
      <c r="B945" s="190"/>
      <c r="C945" s="190"/>
      <c r="D945" s="190"/>
      <c r="E945" s="190"/>
      <c r="F945" s="190"/>
      <c r="G945" s="190"/>
      <c r="H945" s="190"/>
      <c r="I945" s="190"/>
      <c r="J945" s="190"/>
    </row>
    <row r="946" spans="1:10" ht="18" customHeight="1">
      <c r="A946" s="123"/>
      <c r="B946" s="125" t="s">
        <v>242</v>
      </c>
      <c r="C946" s="123" t="s">
        <v>243</v>
      </c>
      <c r="D946" s="123" t="s">
        <v>244</v>
      </c>
      <c r="E946" s="198" t="s">
        <v>558</v>
      </c>
      <c r="F946" s="198"/>
      <c r="G946" s="124" t="s">
        <v>245</v>
      </c>
      <c r="H946" s="125" t="s">
        <v>246</v>
      </c>
      <c r="I946" s="125" t="s">
        <v>247</v>
      </c>
      <c r="J946" s="125" t="s">
        <v>249</v>
      </c>
    </row>
    <row r="947" spans="1:10" ht="48" customHeight="1">
      <c r="A947" s="130" t="s">
        <v>559</v>
      </c>
      <c r="B947" s="131" t="s">
        <v>791</v>
      </c>
      <c r="C947" s="130" t="s">
        <v>268</v>
      </c>
      <c r="D947" s="130" t="s">
        <v>792</v>
      </c>
      <c r="E947" s="206" t="s">
        <v>749</v>
      </c>
      <c r="F947" s="206"/>
      <c r="G947" s="132" t="s">
        <v>750</v>
      </c>
      <c r="H947" s="177">
        <v>1</v>
      </c>
      <c r="I947" s="133">
        <v>11.13</v>
      </c>
      <c r="J947" s="133">
        <v>11.13</v>
      </c>
    </row>
    <row r="948" spans="1:10" ht="60" customHeight="1">
      <c r="A948" s="178" t="s">
        <v>561</v>
      </c>
      <c r="B948" s="179" t="s">
        <v>972</v>
      </c>
      <c r="C948" s="178" t="s">
        <v>268</v>
      </c>
      <c r="D948" s="178" t="s">
        <v>973</v>
      </c>
      <c r="E948" s="205" t="s">
        <v>749</v>
      </c>
      <c r="F948" s="205"/>
      <c r="G948" s="180" t="s">
        <v>6</v>
      </c>
      <c r="H948" s="181">
        <v>1</v>
      </c>
      <c r="I948" s="182">
        <v>9.43</v>
      </c>
      <c r="J948" s="182">
        <v>9.43</v>
      </c>
    </row>
    <row r="949" spans="1:10" ht="48" customHeight="1">
      <c r="A949" s="178" t="s">
        <v>561</v>
      </c>
      <c r="B949" s="179" t="s">
        <v>968</v>
      </c>
      <c r="C949" s="178" t="s">
        <v>268</v>
      </c>
      <c r="D949" s="178" t="s">
        <v>969</v>
      </c>
      <c r="E949" s="205" t="s">
        <v>749</v>
      </c>
      <c r="F949" s="205"/>
      <c r="G949" s="180" t="s">
        <v>6</v>
      </c>
      <c r="H949" s="181">
        <v>1</v>
      </c>
      <c r="I949" s="182">
        <v>0.72</v>
      </c>
      <c r="J949" s="182">
        <v>0.72</v>
      </c>
    </row>
    <row r="950" spans="1:10" ht="48" customHeight="1">
      <c r="A950" s="178" t="s">
        <v>561</v>
      </c>
      <c r="B950" s="179" t="s">
        <v>970</v>
      </c>
      <c r="C950" s="178" t="s">
        <v>268</v>
      </c>
      <c r="D950" s="178" t="s">
        <v>971</v>
      </c>
      <c r="E950" s="205" t="s">
        <v>749</v>
      </c>
      <c r="F950" s="205"/>
      <c r="G950" s="180" t="s">
        <v>6</v>
      </c>
      <c r="H950" s="181">
        <v>1</v>
      </c>
      <c r="I950" s="182">
        <v>0.08</v>
      </c>
      <c r="J950" s="182">
        <v>0.08</v>
      </c>
    </row>
    <row r="951" spans="1:10" ht="48" customHeight="1">
      <c r="A951" s="178" t="s">
        <v>561</v>
      </c>
      <c r="B951" s="179" t="s">
        <v>974</v>
      </c>
      <c r="C951" s="178" t="s">
        <v>268</v>
      </c>
      <c r="D951" s="178" t="s">
        <v>975</v>
      </c>
      <c r="E951" s="205" t="s">
        <v>749</v>
      </c>
      <c r="F951" s="205"/>
      <c r="G951" s="180" t="s">
        <v>6</v>
      </c>
      <c r="H951" s="181">
        <v>1</v>
      </c>
      <c r="I951" s="182">
        <v>0.9</v>
      </c>
      <c r="J951" s="182">
        <v>0.9</v>
      </c>
    </row>
    <row r="952" spans="1:10">
      <c r="A952" s="188"/>
      <c r="B952" s="188"/>
      <c r="C952" s="188"/>
      <c r="D952" s="188"/>
      <c r="E952" s="188" t="s">
        <v>575</v>
      </c>
      <c r="F952" s="189">
        <v>0</v>
      </c>
      <c r="G952" s="188" t="s">
        <v>576</v>
      </c>
      <c r="H952" s="189">
        <v>0</v>
      </c>
      <c r="I952" s="188" t="s">
        <v>577</v>
      </c>
      <c r="J952" s="189">
        <v>0</v>
      </c>
    </row>
    <row r="953" spans="1:10" ht="13.8" thickBot="1">
      <c r="A953" s="188"/>
      <c r="B953" s="188"/>
      <c r="C953" s="188"/>
      <c r="D953" s="188"/>
      <c r="E953" s="188" t="s">
        <v>578</v>
      </c>
      <c r="F953" s="189">
        <v>3</v>
      </c>
      <c r="G953" s="188"/>
      <c r="H953" s="203" t="s">
        <v>579</v>
      </c>
      <c r="I953" s="203"/>
      <c r="J953" s="189">
        <v>14.13</v>
      </c>
    </row>
    <row r="954" spans="1:10" ht="0.9" customHeight="1" thickTop="1">
      <c r="A954" s="190"/>
      <c r="B954" s="190"/>
      <c r="C954" s="190"/>
      <c r="D954" s="190"/>
      <c r="E954" s="190"/>
      <c r="F954" s="190"/>
      <c r="G954" s="190"/>
      <c r="H954" s="190"/>
      <c r="I954" s="190"/>
      <c r="J954" s="190"/>
    </row>
    <row r="955" spans="1:10" ht="18" customHeight="1">
      <c r="A955" s="123"/>
      <c r="B955" s="125" t="s">
        <v>242</v>
      </c>
      <c r="C955" s="123" t="s">
        <v>243</v>
      </c>
      <c r="D955" s="123" t="s">
        <v>244</v>
      </c>
      <c r="E955" s="198" t="s">
        <v>558</v>
      </c>
      <c r="F955" s="198"/>
      <c r="G955" s="124" t="s">
        <v>245</v>
      </c>
      <c r="H955" s="125" t="s">
        <v>246</v>
      </c>
      <c r="I955" s="125" t="s">
        <v>247</v>
      </c>
      <c r="J955" s="125" t="s">
        <v>249</v>
      </c>
    </row>
    <row r="956" spans="1:10" ht="48" customHeight="1">
      <c r="A956" s="130" t="s">
        <v>559</v>
      </c>
      <c r="B956" s="131" t="s">
        <v>968</v>
      </c>
      <c r="C956" s="130" t="s">
        <v>268</v>
      </c>
      <c r="D956" s="130" t="s">
        <v>969</v>
      </c>
      <c r="E956" s="206" t="s">
        <v>749</v>
      </c>
      <c r="F956" s="206"/>
      <c r="G956" s="132" t="s">
        <v>6</v>
      </c>
      <c r="H956" s="177">
        <v>1</v>
      </c>
      <c r="I956" s="133">
        <v>0.72</v>
      </c>
      <c r="J956" s="133">
        <v>0.72</v>
      </c>
    </row>
    <row r="957" spans="1:10" ht="36" customHeight="1">
      <c r="A957" s="183" t="s">
        <v>565</v>
      </c>
      <c r="B957" s="184" t="s">
        <v>976</v>
      </c>
      <c r="C957" s="183" t="s">
        <v>268</v>
      </c>
      <c r="D957" s="183" t="s">
        <v>977</v>
      </c>
      <c r="E957" s="204" t="s">
        <v>593</v>
      </c>
      <c r="F957" s="204"/>
      <c r="G957" s="185" t="s">
        <v>3</v>
      </c>
      <c r="H957" s="186">
        <v>6.3999999999999997E-5</v>
      </c>
      <c r="I957" s="187">
        <v>10734.69</v>
      </c>
      <c r="J957" s="187">
        <v>0.68</v>
      </c>
    </row>
    <row r="958" spans="1:10" ht="24" customHeight="1">
      <c r="A958" s="183" t="s">
        <v>565</v>
      </c>
      <c r="B958" s="184" t="s">
        <v>978</v>
      </c>
      <c r="C958" s="183" t="s">
        <v>268</v>
      </c>
      <c r="D958" s="183" t="s">
        <v>979</v>
      </c>
      <c r="E958" s="204" t="s">
        <v>593</v>
      </c>
      <c r="F958" s="204"/>
      <c r="G958" s="185" t="s">
        <v>3</v>
      </c>
      <c r="H958" s="186">
        <v>6.3999999999999997E-5</v>
      </c>
      <c r="I958" s="187">
        <v>710.27</v>
      </c>
      <c r="J958" s="187">
        <v>0.04</v>
      </c>
    </row>
    <row r="959" spans="1:10">
      <c r="A959" s="188"/>
      <c r="B959" s="188"/>
      <c r="C959" s="188"/>
      <c r="D959" s="188"/>
      <c r="E959" s="188" t="s">
        <v>575</v>
      </c>
      <c r="F959" s="189">
        <v>0</v>
      </c>
      <c r="G959" s="188" t="s">
        <v>576</v>
      </c>
      <c r="H959" s="189">
        <v>0</v>
      </c>
      <c r="I959" s="188" t="s">
        <v>577</v>
      </c>
      <c r="J959" s="189">
        <v>0</v>
      </c>
    </row>
    <row r="960" spans="1:10" ht="13.8" thickBot="1">
      <c r="A960" s="188"/>
      <c r="B960" s="188"/>
      <c r="C960" s="188"/>
      <c r="D960" s="188"/>
      <c r="E960" s="188" t="s">
        <v>578</v>
      </c>
      <c r="F960" s="189">
        <v>0.19</v>
      </c>
      <c r="G960" s="188"/>
      <c r="H960" s="203" t="s">
        <v>579</v>
      </c>
      <c r="I960" s="203"/>
      <c r="J960" s="189">
        <v>0.91</v>
      </c>
    </row>
    <row r="961" spans="1:10" ht="0.9" customHeight="1" thickTop="1">
      <c r="A961" s="190"/>
      <c r="B961" s="190"/>
      <c r="C961" s="190"/>
      <c r="D961" s="190"/>
      <c r="E961" s="190"/>
      <c r="F961" s="190"/>
      <c r="G961" s="190"/>
      <c r="H961" s="190"/>
      <c r="I961" s="190"/>
      <c r="J961" s="190"/>
    </row>
    <row r="962" spans="1:10" ht="18" customHeight="1">
      <c r="A962" s="123"/>
      <c r="B962" s="125" t="s">
        <v>242</v>
      </c>
      <c r="C962" s="123" t="s">
        <v>243</v>
      </c>
      <c r="D962" s="123" t="s">
        <v>244</v>
      </c>
      <c r="E962" s="198" t="s">
        <v>558</v>
      </c>
      <c r="F962" s="198"/>
      <c r="G962" s="124" t="s">
        <v>245</v>
      </c>
      <c r="H962" s="125" t="s">
        <v>246</v>
      </c>
      <c r="I962" s="125" t="s">
        <v>247</v>
      </c>
      <c r="J962" s="125" t="s">
        <v>249</v>
      </c>
    </row>
    <row r="963" spans="1:10" ht="48" customHeight="1">
      <c r="A963" s="130" t="s">
        <v>559</v>
      </c>
      <c r="B963" s="131" t="s">
        <v>970</v>
      </c>
      <c r="C963" s="130" t="s">
        <v>268</v>
      </c>
      <c r="D963" s="130" t="s">
        <v>971</v>
      </c>
      <c r="E963" s="206" t="s">
        <v>749</v>
      </c>
      <c r="F963" s="206"/>
      <c r="G963" s="132" t="s">
        <v>6</v>
      </c>
      <c r="H963" s="177">
        <v>1</v>
      </c>
      <c r="I963" s="133">
        <v>0.08</v>
      </c>
      <c r="J963" s="133">
        <v>0.08</v>
      </c>
    </row>
    <row r="964" spans="1:10" ht="36" customHeight="1">
      <c r="A964" s="183" t="s">
        <v>565</v>
      </c>
      <c r="B964" s="184" t="s">
        <v>976</v>
      </c>
      <c r="C964" s="183" t="s">
        <v>268</v>
      </c>
      <c r="D964" s="183" t="s">
        <v>977</v>
      </c>
      <c r="E964" s="204" t="s">
        <v>593</v>
      </c>
      <c r="F964" s="204"/>
      <c r="G964" s="185" t="s">
        <v>3</v>
      </c>
      <c r="H964" s="186">
        <v>7.6000000000000001E-6</v>
      </c>
      <c r="I964" s="187">
        <v>10734.69</v>
      </c>
      <c r="J964" s="187">
        <v>0.08</v>
      </c>
    </row>
    <row r="965" spans="1:10">
      <c r="A965" s="188"/>
      <c r="B965" s="188"/>
      <c r="C965" s="188"/>
      <c r="D965" s="188"/>
      <c r="E965" s="188" t="s">
        <v>575</v>
      </c>
      <c r="F965" s="189">
        <v>0</v>
      </c>
      <c r="G965" s="188" t="s">
        <v>576</v>
      </c>
      <c r="H965" s="189">
        <v>0</v>
      </c>
      <c r="I965" s="188" t="s">
        <v>577</v>
      </c>
      <c r="J965" s="189">
        <v>0</v>
      </c>
    </row>
    <row r="966" spans="1:10" ht="13.8" thickBot="1">
      <c r="A966" s="188"/>
      <c r="B966" s="188"/>
      <c r="C966" s="188"/>
      <c r="D966" s="188"/>
      <c r="E966" s="188" t="s">
        <v>578</v>
      </c>
      <c r="F966" s="189">
        <v>0.02</v>
      </c>
      <c r="G966" s="188"/>
      <c r="H966" s="203" t="s">
        <v>579</v>
      </c>
      <c r="I966" s="203"/>
      <c r="J966" s="189">
        <v>0.1</v>
      </c>
    </row>
    <row r="967" spans="1:10" ht="0.9" customHeight="1" thickTop="1">
      <c r="A967" s="190"/>
      <c r="B967" s="190"/>
      <c r="C967" s="190"/>
      <c r="D967" s="190"/>
      <c r="E967" s="190"/>
      <c r="F967" s="190"/>
      <c r="G967" s="190"/>
      <c r="H967" s="190"/>
      <c r="I967" s="190"/>
      <c r="J967" s="190"/>
    </row>
    <row r="968" spans="1:10" ht="18" customHeight="1">
      <c r="A968" s="123"/>
      <c r="B968" s="125" t="s">
        <v>242</v>
      </c>
      <c r="C968" s="123" t="s">
        <v>243</v>
      </c>
      <c r="D968" s="123" t="s">
        <v>244</v>
      </c>
      <c r="E968" s="198" t="s">
        <v>558</v>
      </c>
      <c r="F968" s="198"/>
      <c r="G968" s="124" t="s">
        <v>245</v>
      </c>
      <c r="H968" s="125" t="s">
        <v>246</v>
      </c>
      <c r="I968" s="125" t="s">
        <v>247</v>
      </c>
      <c r="J968" s="125" t="s">
        <v>249</v>
      </c>
    </row>
    <row r="969" spans="1:10" ht="48" customHeight="1">
      <c r="A969" s="130" t="s">
        <v>559</v>
      </c>
      <c r="B969" s="131" t="s">
        <v>974</v>
      </c>
      <c r="C969" s="130" t="s">
        <v>268</v>
      </c>
      <c r="D969" s="130" t="s">
        <v>975</v>
      </c>
      <c r="E969" s="206" t="s">
        <v>749</v>
      </c>
      <c r="F969" s="206"/>
      <c r="G969" s="132" t="s">
        <v>6</v>
      </c>
      <c r="H969" s="177">
        <v>1</v>
      </c>
      <c r="I969" s="133">
        <v>0.9</v>
      </c>
      <c r="J969" s="133">
        <v>0.9</v>
      </c>
    </row>
    <row r="970" spans="1:10" ht="36" customHeight="1">
      <c r="A970" s="183" t="s">
        <v>565</v>
      </c>
      <c r="B970" s="184" t="s">
        <v>976</v>
      </c>
      <c r="C970" s="183" t="s">
        <v>268</v>
      </c>
      <c r="D970" s="183" t="s">
        <v>977</v>
      </c>
      <c r="E970" s="204" t="s">
        <v>593</v>
      </c>
      <c r="F970" s="204"/>
      <c r="G970" s="185" t="s">
        <v>3</v>
      </c>
      <c r="H970" s="186">
        <v>8.0000000000000007E-5</v>
      </c>
      <c r="I970" s="187">
        <v>10734.69</v>
      </c>
      <c r="J970" s="187">
        <v>0.85</v>
      </c>
    </row>
    <row r="971" spans="1:10" ht="24" customHeight="1">
      <c r="A971" s="183" t="s">
        <v>565</v>
      </c>
      <c r="B971" s="184" t="s">
        <v>978</v>
      </c>
      <c r="C971" s="183" t="s">
        <v>268</v>
      </c>
      <c r="D971" s="183" t="s">
        <v>979</v>
      </c>
      <c r="E971" s="204" t="s">
        <v>593</v>
      </c>
      <c r="F971" s="204"/>
      <c r="G971" s="185" t="s">
        <v>3</v>
      </c>
      <c r="H971" s="186">
        <v>8.0000000000000007E-5</v>
      </c>
      <c r="I971" s="187">
        <v>710.27</v>
      </c>
      <c r="J971" s="187">
        <v>0.05</v>
      </c>
    </row>
    <row r="972" spans="1:10">
      <c r="A972" s="188"/>
      <c r="B972" s="188"/>
      <c r="C972" s="188"/>
      <c r="D972" s="188"/>
      <c r="E972" s="188" t="s">
        <v>575</v>
      </c>
      <c r="F972" s="189">
        <v>0</v>
      </c>
      <c r="G972" s="188" t="s">
        <v>576</v>
      </c>
      <c r="H972" s="189">
        <v>0</v>
      </c>
      <c r="I972" s="188" t="s">
        <v>577</v>
      </c>
      <c r="J972" s="189">
        <v>0</v>
      </c>
    </row>
    <row r="973" spans="1:10" ht="13.8" thickBot="1">
      <c r="A973" s="188"/>
      <c r="B973" s="188"/>
      <c r="C973" s="188"/>
      <c r="D973" s="188"/>
      <c r="E973" s="188" t="s">
        <v>578</v>
      </c>
      <c r="F973" s="189">
        <v>0.24</v>
      </c>
      <c r="G973" s="188"/>
      <c r="H973" s="203" t="s">
        <v>579</v>
      </c>
      <c r="I973" s="203"/>
      <c r="J973" s="189">
        <v>1.1399999999999999</v>
      </c>
    </row>
    <row r="974" spans="1:10" ht="0.9" customHeight="1" thickTop="1">
      <c r="A974" s="190"/>
      <c r="B974" s="190"/>
      <c r="C974" s="190"/>
      <c r="D974" s="190"/>
      <c r="E974" s="190"/>
      <c r="F974" s="190"/>
      <c r="G974" s="190"/>
      <c r="H974" s="190"/>
      <c r="I974" s="190"/>
      <c r="J974" s="190"/>
    </row>
    <row r="975" spans="1:10" ht="18" customHeight="1">
      <c r="A975" s="123"/>
      <c r="B975" s="125" t="s">
        <v>242</v>
      </c>
      <c r="C975" s="123" t="s">
        <v>243</v>
      </c>
      <c r="D975" s="123" t="s">
        <v>244</v>
      </c>
      <c r="E975" s="198" t="s">
        <v>558</v>
      </c>
      <c r="F975" s="198"/>
      <c r="G975" s="124" t="s">
        <v>245</v>
      </c>
      <c r="H975" s="125" t="s">
        <v>246</v>
      </c>
      <c r="I975" s="125" t="s">
        <v>247</v>
      </c>
      <c r="J975" s="125" t="s">
        <v>249</v>
      </c>
    </row>
    <row r="976" spans="1:10" ht="60" customHeight="1">
      <c r="A976" s="130" t="s">
        <v>559</v>
      </c>
      <c r="B976" s="131" t="s">
        <v>972</v>
      </c>
      <c r="C976" s="130" t="s">
        <v>268</v>
      </c>
      <c r="D976" s="130" t="s">
        <v>973</v>
      </c>
      <c r="E976" s="206" t="s">
        <v>749</v>
      </c>
      <c r="F976" s="206"/>
      <c r="G976" s="132" t="s">
        <v>6</v>
      </c>
      <c r="H976" s="177">
        <v>1</v>
      </c>
      <c r="I976" s="133">
        <v>9.43</v>
      </c>
      <c r="J976" s="133">
        <v>9.43</v>
      </c>
    </row>
    <row r="977" spans="1:10" ht="24" customHeight="1">
      <c r="A977" s="183" t="s">
        <v>565</v>
      </c>
      <c r="B977" s="184" t="s">
        <v>980</v>
      </c>
      <c r="C977" s="183" t="s">
        <v>268</v>
      </c>
      <c r="D977" s="183" t="s">
        <v>981</v>
      </c>
      <c r="E977" s="204" t="s">
        <v>568</v>
      </c>
      <c r="F977" s="204"/>
      <c r="G977" s="185" t="s">
        <v>653</v>
      </c>
      <c r="H977" s="186">
        <v>1.45</v>
      </c>
      <c r="I977" s="187">
        <v>6.51</v>
      </c>
      <c r="J977" s="187">
        <v>9.43</v>
      </c>
    </row>
    <row r="978" spans="1:10">
      <c r="A978" s="188"/>
      <c r="B978" s="188"/>
      <c r="C978" s="188"/>
      <c r="D978" s="188"/>
      <c r="E978" s="188" t="s">
        <v>575</v>
      </c>
      <c r="F978" s="189">
        <v>0</v>
      </c>
      <c r="G978" s="188" t="s">
        <v>576</v>
      </c>
      <c r="H978" s="189">
        <v>0</v>
      </c>
      <c r="I978" s="188" t="s">
        <v>577</v>
      </c>
      <c r="J978" s="189">
        <v>0</v>
      </c>
    </row>
    <row r="979" spans="1:10" ht="13.8" thickBot="1">
      <c r="A979" s="188"/>
      <c r="B979" s="188"/>
      <c r="C979" s="188"/>
      <c r="D979" s="188"/>
      <c r="E979" s="188" t="s">
        <v>578</v>
      </c>
      <c r="F979" s="189">
        <v>2.54</v>
      </c>
      <c r="G979" s="188"/>
      <c r="H979" s="203" t="s">
        <v>579</v>
      </c>
      <c r="I979" s="203"/>
      <c r="J979" s="189">
        <v>11.97</v>
      </c>
    </row>
    <row r="980" spans="1:10" ht="0.9" customHeight="1" thickTop="1">
      <c r="A980" s="190"/>
      <c r="B980" s="190"/>
      <c r="C980" s="190"/>
      <c r="D980" s="190"/>
      <c r="E980" s="190"/>
      <c r="F980" s="190"/>
      <c r="G980" s="190"/>
      <c r="H980" s="190"/>
      <c r="I980" s="190"/>
      <c r="J980" s="190"/>
    </row>
    <row r="981" spans="1:10" ht="18" customHeight="1">
      <c r="A981" s="123"/>
      <c r="B981" s="125" t="s">
        <v>242</v>
      </c>
      <c r="C981" s="123" t="s">
        <v>243</v>
      </c>
      <c r="D981" s="123" t="s">
        <v>244</v>
      </c>
      <c r="E981" s="198" t="s">
        <v>558</v>
      </c>
      <c r="F981" s="198"/>
      <c r="G981" s="124" t="s">
        <v>245</v>
      </c>
      <c r="H981" s="125" t="s">
        <v>246</v>
      </c>
      <c r="I981" s="125" t="s">
        <v>247</v>
      </c>
      <c r="J981" s="125" t="s">
        <v>249</v>
      </c>
    </row>
    <row r="982" spans="1:10" ht="24" customHeight="1">
      <c r="A982" s="130" t="s">
        <v>559</v>
      </c>
      <c r="B982" s="131" t="s">
        <v>863</v>
      </c>
      <c r="C982" s="130" t="s">
        <v>268</v>
      </c>
      <c r="D982" s="130" t="s">
        <v>864</v>
      </c>
      <c r="E982" s="206" t="s">
        <v>563</v>
      </c>
      <c r="F982" s="206"/>
      <c r="G982" s="132" t="s">
        <v>6</v>
      </c>
      <c r="H982" s="177">
        <v>1</v>
      </c>
      <c r="I982" s="133">
        <v>0.17</v>
      </c>
      <c r="J982" s="133">
        <v>0.17</v>
      </c>
    </row>
    <row r="983" spans="1:10" ht="24" customHeight="1">
      <c r="A983" s="183" t="s">
        <v>565</v>
      </c>
      <c r="B983" s="184" t="s">
        <v>865</v>
      </c>
      <c r="C983" s="183" t="s">
        <v>268</v>
      </c>
      <c r="D983" s="183" t="s">
        <v>866</v>
      </c>
      <c r="E983" s="204" t="s">
        <v>599</v>
      </c>
      <c r="F983" s="204"/>
      <c r="G983" s="185" t="s">
        <v>6</v>
      </c>
      <c r="H983" s="186">
        <v>1.2E-2</v>
      </c>
      <c r="I983" s="187">
        <v>14.27</v>
      </c>
      <c r="J983" s="187">
        <v>0.17</v>
      </c>
    </row>
    <row r="984" spans="1:10">
      <c r="A984" s="188"/>
      <c r="B984" s="188"/>
      <c r="C984" s="188"/>
      <c r="D984" s="188"/>
      <c r="E984" s="188" t="s">
        <v>575</v>
      </c>
      <c r="F984" s="189">
        <v>0.17</v>
      </c>
      <c r="G984" s="188" t="s">
        <v>576</v>
      </c>
      <c r="H984" s="189">
        <v>0</v>
      </c>
      <c r="I984" s="188" t="s">
        <v>577</v>
      </c>
      <c r="J984" s="189">
        <v>0.17</v>
      </c>
    </row>
    <row r="985" spans="1:10" ht="13.8" thickBot="1">
      <c r="A985" s="188"/>
      <c r="B985" s="188"/>
      <c r="C985" s="188"/>
      <c r="D985" s="188"/>
      <c r="E985" s="188" t="s">
        <v>578</v>
      </c>
      <c r="F985" s="189">
        <v>0.04</v>
      </c>
      <c r="G985" s="188"/>
      <c r="H985" s="203" t="s">
        <v>579</v>
      </c>
      <c r="I985" s="203"/>
      <c r="J985" s="189">
        <v>0.21</v>
      </c>
    </row>
    <row r="986" spans="1:10" ht="0.9" customHeight="1" thickTop="1">
      <c r="A986" s="190"/>
      <c r="B986" s="190"/>
      <c r="C986" s="190"/>
      <c r="D986" s="190"/>
      <c r="E986" s="190"/>
      <c r="F986" s="190"/>
      <c r="G986" s="190"/>
      <c r="H986" s="190"/>
      <c r="I986" s="190"/>
      <c r="J986" s="190"/>
    </row>
    <row r="987" spans="1:10" ht="18" customHeight="1">
      <c r="A987" s="123"/>
      <c r="B987" s="125" t="s">
        <v>242</v>
      </c>
      <c r="C987" s="123" t="s">
        <v>243</v>
      </c>
      <c r="D987" s="123" t="s">
        <v>244</v>
      </c>
      <c r="E987" s="198" t="s">
        <v>558</v>
      </c>
      <c r="F987" s="198"/>
      <c r="G987" s="124" t="s">
        <v>245</v>
      </c>
      <c r="H987" s="125" t="s">
        <v>246</v>
      </c>
      <c r="I987" s="125" t="s">
        <v>247</v>
      </c>
      <c r="J987" s="125" t="s">
        <v>249</v>
      </c>
    </row>
    <row r="988" spans="1:10" ht="24" customHeight="1">
      <c r="A988" s="130" t="s">
        <v>559</v>
      </c>
      <c r="B988" s="131" t="s">
        <v>880</v>
      </c>
      <c r="C988" s="130" t="s">
        <v>268</v>
      </c>
      <c r="D988" s="130" t="s">
        <v>881</v>
      </c>
      <c r="E988" s="206" t="s">
        <v>563</v>
      </c>
      <c r="F988" s="206"/>
      <c r="G988" s="132" t="s">
        <v>6</v>
      </c>
      <c r="H988" s="177">
        <v>1</v>
      </c>
      <c r="I988" s="133">
        <v>0.15</v>
      </c>
      <c r="J988" s="133">
        <v>0.15</v>
      </c>
    </row>
    <row r="989" spans="1:10" ht="24" customHeight="1">
      <c r="A989" s="183" t="s">
        <v>565</v>
      </c>
      <c r="B989" s="184" t="s">
        <v>882</v>
      </c>
      <c r="C989" s="183" t="s">
        <v>268</v>
      </c>
      <c r="D989" s="183" t="s">
        <v>883</v>
      </c>
      <c r="E989" s="204" t="s">
        <v>599</v>
      </c>
      <c r="F989" s="204"/>
      <c r="G989" s="185" t="s">
        <v>6</v>
      </c>
      <c r="H989" s="186">
        <v>9.4000000000000004E-3</v>
      </c>
      <c r="I989" s="187">
        <v>15.99</v>
      </c>
      <c r="J989" s="187">
        <v>0.15</v>
      </c>
    </row>
    <row r="990" spans="1:10">
      <c r="A990" s="188"/>
      <c r="B990" s="188"/>
      <c r="C990" s="188"/>
      <c r="D990" s="188"/>
      <c r="E990" s="188" t="s">
        <v>575</v>
      </c>
      <c r="F990" s="189">
        <v>0.15</v>
      </c>
      <c r="G990" s="188" t="s">
        <v>576</v>
      </c>
      <c r="H990" s="189">
        <v>0</v>
      </c>
      <c r="I990" s="188" t="s">
        <v>577</v>
      </c>
      <c r="J990" s="189">
        <v>0.15</v>
      </c>
    </row>
    <row r="991" spans="1:10" ht="13.8" thickBot="1">
      <c r="A991" s="188"/>
      <c r="B991" s="188"/>
      <c r="C991" s="188"/>
      <c r="D991" s="188"/>
      <c r="E991" s="188" t="s">
        <v>578</v>
      </c>
      <c r="F991" s="189">
        <v>0.04</v>
      </c>
      <c r="G991" s="188"/>
      <c r="H991" s="203" t="s">
        <v>579</v>
      </c>
      <c r="I991" s="203"/>
      <c r="J991" s="189">
        <v>0.19</v>
      </c>
    </row>
    <row r="992" spans="1:10" ht="0.9" customHeight="1" thickTop="1">
      <c r="A992" s="190"/>
      <c r="B992" s="190"/>
      <c r="C992" s="190"/>
      <c r="D992" s="190"/>
      <c r="E992" s="190"/>
      <c r="F992" s="190"/>
      <c r="G992" s="190"/>
      <c r="H992" s="190"/>
      <c r="I992" s="190"/>
      <c r="J992" s="190"/>
    </row>
    <row r="993" spans="1:10" ht="18" customHeight="1">
      <c r="A993" s="123"/>
      <c r="B993" s="125" t="s">
        <v>242</v>
      </c>
      <c r="C993" s="123" t="s">
        <v>243</v>
      </c>
      <c r="D993" s="123" t="s">
        <v>244</v>
      </c>
      <c r="E993" s="198" t="s">
        <v>558</v>
      </c>
      <c r="F993" s="198"/>
      <c r="G993" s="124" t="s">
        <v>245</v>
      </c>
      <c r="H993" s="125" t="s">
        <v>246</v>
      </c>
      <c r="I993" s="125" t="s">
        <v>247</v>
      </c>
      <c r="J993" s="125" t="s">
        <v>249</v>
      </c>
    </row>
    <row r="994" spans="1:10" ht="24" customHeight="1">
      <c r="A994" s="130" t="s">
        <v>559</v>
      </c>
      <c r="B994" s="131" t="s">
        <v>904</v>
      </c>
      <c r="C994" s="130" t="s">
        <v>268</v>
      </c>
      <c r="D994" s="130" t="s">
        <v>905</v>
      </c>
      <c r="E994" s="206" t="s">
        <v>563</v>
      </c>
      <c r="F994" s="206"/>
      <c r="G994" s="132" t="s">
        <v>6</v>
      </c>
      <c r="H994" s="177">
        <v>1</v>
      </c>
      <c r="I994" s="133">
        <v>0.54</v>
      </c>
      <c r="J994" s="133">
        <v>0.54</v>
      </c>
    </row>
    <row r="995" spans="1:10" ht="24" customHeight="1">
      <c r="A995" s="183" t="s">
        <v>565</v>
      </c>
      <c r="B995" s="184" t="s">
        <v>906</v>
      </c>
      <c r="C995" s="183" t="s">
        <v>268</v>
      </c>
      <c r="D995" s="183" t="s">
        <v>907</v>
      </c>
      <c r="E995" s="204" t="s">
        <v>599</v>
      </c>
      <c r="F995" s="204"/>
      <c r="G995" s="185" t="s">
        <v>6</v>
      </c>
      <c r="H995" s="186">
        <v>3.0200000000000001E-2</v>
      </c>
      <c r="I995" s="187">
        <v>17.97</v>
      </c>
      <c r="J995" s="187">
        <v>0.54</v>
      </c>
    </row>
    <row r="996" spans="1:10">
      <c r="A996" s="188"/>
      <c r="B996" s="188"/>
      <c r="C996" s="188"/>
      <c r="D996" s="188"/>
      <c r="E996" s="188" t="s">
        <v>575</v>
      </c>
      <c r="F996" s="189">
        <v>0.54</v>
      </c>
      <c r="G996" s="188" t="s">
        <v>576</v>
      </c>
      <c r="H996" s="189">
        <v>0</v>
      </c>
      <c r="I996" s="188" t="s">
        <v>577</v>
      </c>
      <c r="J996" s="189">
        <v>0.54</v>
      </c>
    </row>
    <row r="997" spans="1:10" ht="13.8" thickBot="1">
      <c r="A997" s="188"/>
      <c r="B997" s="188"/>
      <c r="C997" s="188"/>
      <c r="D997" s="188"/>
      <c r="E997" s="188" t="s">
        <v>578</v>
      </c>
      <c r="F997" s="189">
        <v>0.14000000000000001</v>
      </c>
      <c r="G997" s="188"/>
      <c r="H997" s="203" t="s">
        <v>579</v>
      </c>
      <c r="I997" s="203"/>
      <c r="J997" s="189">
        <v>0.68</v>
      </c>
    </row>
    <row r="998" spans="1:10" ht="0.9" customHeight="1" thickTop="1">
      <c r="A998" s="190"/>
      <c r="B998" s="190"/>
      <c r="C998" s="190"/>
      <c r="D998" s="190"/>
      <c r="E998" s="190"/>
      <c r="F998" s="190"/>
      <c r="G998" s="190"/>
      <c r="H998" s="190"/>
      <c r="I998" s="190"/>
      <c r="J998" s="190"/>
    </row>
    <row r="999" spans="1:10" ht="18" customHeight="1">
      <c r="A999" s="123"/>
      <c r="B999" s="125" t="s">
        <v>242</v>
      </c>
      <c r="C999" s="123" t="s">
        <v>243</v>
      </c>
      <c r="D999" s="123" t="s">
        <v>244</v>
      </c>
      <c r="E999" s="198" t="s">
        <v>558</v>
      </c>
      <c r="F999" s="198"/>
      <c r="G999" s="124" t="s">
        <v>245</v>
      </c>
      <c r="H999" s="125" t="s">
        <v>246</v>
      </c>
      <c r="I999" s="125" t="s">
        <v>247</v>
      </c>
      <c r="J999" s="125" t="s">
        <v>249</v>
      </c>
    </row>
    <row r="1000" spans="1:10" ht="36" customHeight="1">
      <c r="A1000" s="130" t="s">
        <v>559</v>
      </c>
      <c r="B1000" s="131" t="s">
        <v>912</v>
      </c>
      <c r="C1000" s="130" t="s">
        <v>268</v>
      </c>
      <c r="D1000" s="130" t="s">
        <v>913</v>
      </c>
      <c r="E1000" s="206" t="s">
        <v>563</v>
      </c>
      <c r="F1000" s="206"/>
      <c r="G1000" s="132" t="s">
        <v>6</v>
      </c>
      <c r="H1000" s="177">
        <v>1</v>
      </c>
      <c r="I1000" s="133">
        <v>0.21</v>
      </c>
      <c r="J1000" s="133">
        <v>0.21</v>
      </c>
    </row>
    <row r="1001" spans="1:10" ht="24" customHeight="1">
      <c r="A1001" s="183" t="s">
        <v>565</v>
      </c>
      <c r="B1001" s="184" t="s">
        <v>914</v>
      </c>
      <c r="C1001" s="183" t="s">
        <v>268</v>
      </c>
      <c r="D1001" s="183" t="s">
        <v>915</v>
      </c>
      <c r="E1001" s="204" t="s">
        <v>599</v>
      </c>
      <c r="F1001" s="204"/>
      <c r="G1001" s="185" t="s">
        <v>6</v>
      </c>
      <c r="H1001" s="186">
        <v>1.46E-2</v>
      </c>
      <c r="I1001" s="187">
        <v>14.7</v>
      </c>
      <c r="J1001" s="187">
        <v>0.21</v>
      </c>
    </row>
    <row r="1002" spans="1:10">
      <c r="A1002" s="188"/>
      <c r="B1002" s="188"/>
      <c r="C1002" s="188"/>
      <c r="D1002" s="188"/>
      <c r="E1002" s="188" t="s">
        <v>575</v>
      </c>
      <c r="F1002" s="189">
        <v>0.21</v>
      </c>
      <c r="G1002" s="188" t="s">
        <v>576</v>
      </c>
      <c r="H1002" s="189">
        <v>0</v>
      </c>
      <c r="I1002" s="188" t="s">
        <v>577</v>
      </c>
      <c r="J1002" s="189">
        <v>0.21</v>
      </c>
    </row>
    <row r="1003" spans="1:10" ht="13.8" thickBot="1">
      <c r="A1003" s="188"/>
      <c r="B1003" s="188"/>
      <c r="C1003" s="188"/>
      <c r="D1003" s="188"/>
      <c r="E1003" s="188" t="s">
        <v>578</v>
      </c>
      <c r="F1003" s="189">
        <v>0.05</v>
      </c>
      <c r="G1003" s="188"/>
      <c r="H1003" s="203" t="s">
        <v>579</v>
      </c>
      <c r="I1003" s="203"/>
      <c r="J1003" s="189">
        <v>0.26</v>
      </c>
    </row>
    <row r="1004" spans="1:10" ht="0.9" customHeight="1" thickTop="1">
      <c r="A1004" s="190"/>
      <c r="B1004" s="190"/>
      <c r="C1004" s="190"/>
      <c r="D1004" s="190"/>
      <c r="E1004" s="190"/>
      <c r="F1004" s="190"/>
      <c r="G1004" s="190"/>
      <c r="H1004" s="190"/>
      <c r="I1004" s="190"/>
      <c r="J1004" s="190"/>
    </row>
    <row r="1005" spans="1:10" ht="18" customHeight="1">
      <c r="A1005" s="123"/>
      <c r="B1005" s="125" t="s">
        <v>242</v>
      </c>
      <c r="C1005" s="123" t="s">
        <v>243</v>
      </c>
      <c r="D1005" s="123" t="s">
        <v>244</v>
      </c>
      <c r="E1005" s="198" t="s">
        <v>558</v>
      </c>
      <c r="F1005" s="198"/>
      <c r="G1005" s="124" t="s">
        <v>245</v>
      </c>
      <c r="H1005" s="125" t="s">
        <v>246</v>
      </c>
      <c r="I1005" s="125" t="s">
        <v>247</v>
      </c>
      <c r="J1005" s="125" t="s">
        <v>249</v>
      </c>
    </row>
    <row r="1006" spans="1:10" ht="24" customHeight="1">
      <c r="A1006" s="130" t="s">
        <v>559</v>
      </c>
      <c r="B1006" s="131" t="s">
        <v>933</v>
      </c>
      <c r="C1006" s="130" t="s">
        <v>268</v>
      </c>
      <c r="D1006" s="130" t="s">
        <v>934</v>
      </c>
      <c r="E1006" s="206" t="s">
        <v>563</v>
      </c>
      <c r="F1006" s="206"/>
      <c r="G1006" s="132" t="s">
        <v>6</v>
      </c>
      <c r="H1006" s="177">
        <v>1</v>
      </c>
      <c r="I1006" s="133">
        <v>0.19</v>
      </c>
      <c r="J1006" s="133">
        <v>0.19</v>
      </c>
    </row>
    <row r="1007" spans="1:10" ht="24" customHeight="1">
      <c r="A1007" s="183" t="s">
        <v>565</v>
      </c>
      <c r="B1007" s="184" t="s">
        <v>935</v>
      </c>
      <c r="C1007" s="183" t="s">
        <v>268</v>
      </c>
      <c r="D1007" s="183" t="s">
        <v>936</v>
      </c>
      <c r="E1007" s="204" t="s">
        <v>599</v>
      </c>
      <c r="F1007" s="204"/>
      <c r="G1007" s="185" t="s">
        <v>6</v>
      </c>
      <c r="H1007" s="186">
        <v>9.4000000000000004E-3</v>
      </c>
      <c r="I1007" s="187">
        <v>20.440000000000001</v>
      </c>
      <c r="J1007" s="187">
        <v>0.19</v>
      </c>
    </row>
    <row r="1008" spans="1:10">
      <c r="A1008" s="188"/>
      <c r="B1008" s="188"/>
      <c r="C1008" s="188"/>
      <c r="D1008" s="188"/>
      <c r="E1008" s="188" t="s">
        <v>575</v>
      </c>
      <c r="F1008" s="189">
        <v>0.19</v>
      </c>
      <c r="G1008" s="188" t="s">
        <v>576</v>
      </c>
      <c r="H1008" s="189">
        <v>0</v>
      </c>
      <c r="I1008" s="188" t="s">
        <v>577</v>
      </c>
      <c r="J1008" s="189">
        <v>0.19</v>
      </c>
    </row>
    <row r="1009" spans="1:10" ht="13.8" thickBot="1">
      <c r="A1009" s="188"/>
      <c r="B1009" s="188"/>
      <c r="C1009" s="188"/>
      <c r="D1009" s="188"/>
      <c r="E1009" s="188" t="s">
        <v>578</v>
      </c>
      <c r="F1009" s="189">
        <v>0.05</v>
      </c>
      <c r="G1009" s="188"/>
      <c r="H1009" s="203" t="s">
        <v>579</v>
      </c>
      <c r="I1009" s="203"/>
      <c r="J1009" s="189">
        <v>0.24</v>
      </c>
    </row>
    <row r="1010" spans="1:10" ht="0.9" customHeight="1" thickTop="1">
      <c r="A1010" s="190"/>
      <c r="B1010" s="190"/>
      <c r="C1010" s="190"/>
      <c r="D1010" s="190"/>
      <c r="E1010" s="190"/>
      <c r="F1010" s="190"/>
      <c r="G1010" s="190"/>
      <c r="H1010" s="190"/>
      <c r="I1010" s="190"/>
      <c r="J1010" s="190"/>
    </row>
    <row r="1011" spans="1:10" ht="18" customHeight="1">
      <c r="A1011" s="123"/>
      <c r="B1011" s="125" t="s">
        <v>242</v>
      </c>
      <c r="C1011" s="123" t="s">
        <v>243</v>
      </c>
      <c r="D1011" s="123" t="s">
        <v>244</v>
      </c>
      <c r="E1011" s="198" t="s">
        <v>558</v>
      </c>
      <c r="F1011" s="198"/>
      <c r="G1011" s="124" t="s">
        <v>245</v>
      </c>
      <c r="H1011" s="125" t="s">
        <v>246</v>
      </c>
      <c r="I1011" s="125" t="s">
        <v>247</v>
      </c>
      <c r="J1011" s="125" t="s">
        <v>249</v>
      </c>
    </row>
    <row r="1012" spans="1:10" ht="24" customHeight="1">
      <c r="A1012" s="130" t="s">
        <v>559</v>
      </c>
      <c r="B1012" s="131" t="s">
        <v>958</v>
      </c>
      <c r="C1012" s="130" t="s">
        <v>268</v>
      </c>
      <c r="D1012" s="130" t="s">
        <v>959</v>
      </c>
      <c r="E1012" s="206" t="s">
        <v>563</v>
      </c>
      <c r="F1012" s="206"/>
      <c r="G1012" s="132" t="s">
        <v>6</v>
      </c>
      <c r="H1012" s="177">
        <v>1</v>
      </c>
      <c r="I1012" s="133">
        <v>0.19</v>
      </c>
      <c r="J1012" s="133">
        <v>0.19</v>
      </c>
    </row>
    <row r="1013" spans="1:10" ht="24" customHeight="1">
      <c r="A1013" s="183" t="s">
        <v>565</v>
      </c>
      <c r="B1013" s="184" t="s">
        <v>960</v>
      </c>
      <c r="C1013" s="183" t="s">
        <v>268</v>
      </c>
      <c r="D1013" s="183" t="s">
        <v>961</v>
      </c>
      <c r="E1013" s="204" t="s">
        <v>599</v>
      </c>
      <c r="F1013" s="204"/>
      <c r="G1013" s="185" t="s">
        <v>6</v>
      </c>
      <c r="H1013" s="186">
        <v>9.4000000000000004E-3</v>
      </c>
      <c r="I1013" s="187">
        <v>21.01</v>
      </c>
      <c r="J1013" s="187">
        <v>0.19</v>
      </c>
    </row>
    <row r="1014" spans="1:10">
      <c r="A1014" s="188"/>
      <c r="B1014" s="188"/>
      <c r="C1014" s="188"/>
      <c r="D1014" s="188"/>
      <c r="E1014" s="188" t="s">
        <v>575</v>
      </c>
      <c r="F1014" s="189">
        <v>0.19</v>
      </c>
      <c r="G1014" s="188" t="s">
        <v>576</v>
      </c>
      <c r="H1014" s="189">
        <v>0</v>
      </c>
      <c r="I1014" s="188" t="s">
        <v>577</v>
      </c>
      <c r="J1014" s="189">
        <v>0.19</v>
      </c>
    </row>
    <row r="1015" spans="1:10" ht="13.8" thickBot="1">
      <c r="A1015" s="188"/>
      <c r="B1015" s="188"/>
      <c r="C1015" s="188"/>
      <c r="D1015" s="188"/>
      <c r="E1015" s="188" t="s">
        <v>578</v>
      </c>
      <c r="F1015" s="189">
        <v>0.05</v>
      </c>
      <c r="G1015" s="188"/>
      <c r="H1015" s="203" t="s">
        <v>579</v>
      </c>
      <c r="I1015" s="203"/>
      <c r="J1015" s="189">
        <v>0.24</v>
      </c>
    </row>
    <row r="1016" spans="1:10" ht="0.9" customHeight="1" thickTop="1">
      <c r="A1016" s="190"/>
      <c r="B1016" s="190"/>
      <c r="C1016" s="190"/>
      <c r="D1016" s="190"/>
      <c r="E1016" s="190"/>
      <c r="F1016" s="190"/>
      <c r="G1016" s="190"/>
      <c r="H1016" s="190"/>
      <c r="I1016" s="190"/>
      <c r="J1016" s="190"/>
    </row>
    <row r="1017" spans="1:10" ht="18" customHeight="1">
      <c r="A1017" s="123"/>
      <c r="B1017" s="125" t="s">
        <v>242</v>
      </c>
      <c r="C1017" s="123" t="s">
        <v>243</v>
      </c>
      <c r="D1017" s="123" t="s">
        <v>244</v>
      </c>
      <c r="E1017" s="198" t="s">
        <v>558</v>
      </c>
      <c r="F1017" s="198"/>
      <c r="G1017" s="124" t="s">
        <v>245</v>
      </c>
      <c r="H1017" s="125" t="s">
        <v>246</v>
      </c>
      <c r="I1017" s="125" t="s">
        <v>247</v>
      </c>
      <c r="J1017" s="125" t="s">
        <v>249</v>
      </c>
    </row>
    <row r="1018" spans="1:10" ht="24" customHeight="1">
      <c r="A1018" s="130" t="s">
        <v>559</v>
      </c>
      <c r="B1018" s="131" t="s">
        <v>982</v>
      </c>
      <c r="C1018" s="130" t="s">
        <v>268</v>
      </c>
      <c r="D1018" s="130" t="s">
        <v>983</v>
      </c>
      <c r="E1018" s="206" t="s">
        <v>563</v>
      </c>
      <c r="F1018" s="206"/>
      <c r="G1018" s="132" t="s">
        <v>6</v>
      </c>
      <c r="H1018" s="177">
        <v>1</v>
      </c>
      <c r="I1018" s="133">
        <v>0.77</v>
      </c>
      <c r="J1018" s="133">
        <v>0.77</v>
      </c>
    </row>
    <row r="1019" spans="1:10" ht="24" customHeight="1">
      <c r="A1019" s="183" t="s">
        <v>565</v>
      </c>
      <c r="B1019" s="184" t="s">
        <v>984</v>
      </c>
      <c r="C1019" s="183" t="s">
        <v>268</v>
      </c>
      <c r="D1019" s="183" t="s">
        <v>985</v>
      </c>
      <c r="E1019" s="204" t="s">
        <v>599</v>
      </c>
      <c r="F1019" s="204"/>
      <c r="G1019" s="185" t="s">
        <v>6</v>
      </c>
      <c r="H1019" s="186">
        <v>3.0200000000000001E-2</v>
      </c>
      <c r="I1019" s="187">
        <v>25.55</v>
      </c>
      <c r="J1019" s="187">
        <v>0.77</v>
      </c>
    </row>
    <row r="1020" spans="1:10">
      <c r="A1020" s="188"/>
      <c r="B1020" s="188"/>
      <c r="C1020" s="188"/>
      <c r="D1020" s="188"/>
      <c r="E1020" s="188" t="s">
        <v>575</v>
      </c>
      <c r="F1020" s="189">
        <v>0.77</v>
      </c>
      <c r="G1020" s="188" t="s">
        <v>576</v>
      </c>
      <c r="H1020" s="189">
        <v>0</v>
      </c>
      <c r="I1020" s="188" t="s">
        <v>577</v>
      </c>
      <c r="J1020" s="189">
        <v>0.77</v>
      </c>
    </row>
    <row r="1021" spans="1:10" ht="13.8" thickBot="1">
      <c r="A1021" s="188"/>
      <c r="B1021" s="188"/>
      <c r="C1021" s="188"/>
      <c r="D1021" s="188"/>
      <c r="E1021" s="188" t="s">
        <v>578</v>
      </c>
      <c r="F1021" s="189">
        <v>0.2</v>
      </c>
      <c r="G1021" s="188"/>
      <c r="H1021" s="203" t="s">
        <v>579</v>
      </c>
      <c r="I1021" s="203"/>
      <c r="J1021" s="189">
        <v>0.97</v>
      </c>
    </row>
    <row r="1022" spans="1:10" ht="0.9" customHeight="1" thickTop="1">
      <c r="A1022" s="190"/>
      <c r="B1022" s="190"/>
      <c r="C1022" s="190"/>
      <c r="D1022" s="190"/>
      <c r="E1022" s="190"/>
      <c r="F1022" s="190"/>
      <c r="G1022" s="190"/>
      <c r="H1022" s="190"/>
      <c r="I1022" s="190"/>
      <c r="J1022" s="190"/>
    </row>
    <row r="1023" spans="1:10" ht="18" customHeight="1">
      <c r="A1023" s="123"/>
      <c r="B1023" s="125" t="s">
        <v>242</v>
      </c>
      <c r="C1023" s="123" t="s">
        <v>243</v>
      </c>
      <c r="D1023" s="123" t="s">
        <v>244</v>
      </c>
      <c r="E1023" s="198" t="s">
        <v>558</v>
      </c>
      <c r="F1023" s="198"/>
      <c r="G1023" s="124" t="s">
        <v>245</v>
      </c>
      <c r="H1023" s="125" t="s">
        <v>246</v>
      </c>
      <c r="I1023" s="125" t="s">
        <v>247</v>
      </c>
      <c r="J1023" s="125" t="s">
        <v>249</v>
      </c>
    </row>
    <row r="1024" spans="1:10" ht="24" customHeight="1">
      <c r="A1024" s="130" t="s">
        <v>559</v>
      </c>
      <c r="B1024" s="131" t="s">
        <v>986</v>
      </c>
      <c r="C1024" s="130" t="s">
        <v>268</v>
      </c>
      <c r="D1024" s="130" t="s">
        <v>987</v>
      </c>
      <c r="E1024" s="206" t="s">
        <v>563</v>
      </c>
      <c r="F1024" s="206"/>
      <c r="G1024" s="132" t="s">
        <v>6</v>
      </c>
      <c r="H1024" s="177">
        <v>1</v>
      </c>
      <c r="I1024" s="133">
        <v>0.28999999999999998</v>
      </c>
      <c r="J1024" s="133">
        <v>0.28999999999999998</v>
      </c>
    </row>
    <row r="1025" spans="1:10" ht="24" customHeight="1">
      <c r="A1025" s="183" t="s">
        <v>565</v>
      </c>
      <c r="B1025" s="184" t="s">
        <v>988</v>
      </c>
      <c r="C1025" s="183" t="s">
        <v>268</v>
      </c>
      <c r="D1025" s="183" t="s">
        <v>989</v>
      </c>
      <c r="E1025" s="204" t="s">
        <v>599</v>
      </c>
      <c r="F1025" s="204"/>
      <c r="G1025" s="185" t="s">
        <v>6</v>
      </c>
      <c r="H1025" s="186">
        <v>1.46E-2</v>
      </c>
      <c r="I1025" s="187">
        <v>20.11</v>
      </c>
      <c r="J1025" s="187">
        <v>0.28999999999999998</v>
      </c>
    </row>
    <row r="1026" spans="1:10">
      <c r="A1026" s="188"/>
      <c r="B1026" s="188"/>
      <c r="C1026" s="188"/>
      <c r="D1026" s="188"/>
      <c r="E1026" s="188" t="s">
        <v>575</v>
      </c>
      <c r="F1026" s="189">
        <v>0.28999999999999998</v>
      </c>
      <c r="G1026" s="188" t="s">
        <v>576</v>
      </c>
      <c r="H1026" s="189">
        <v>0</v>
      </c>
      <c r="I1026" s="188" t="s">
        <v>577</v>
      </c>
      <c r="J1026" s="189">
        <v>0.28999999999999998</v>
      </c>
    </row>
    <row r="1027" spans="1:10" ht="13.8" thickBot="1">
      <c r="A1027" s="188"/>
      <c r="B1027" s="188"/>
      <c r="C1027" s="188"/>
      <c r="D1027" s="188"/>
      <c r="E1027" s="188" t="s">
        <v>578</v>
      </c>
      <c r="F1027" s="189">
        <v>7.0000000000000007E-2</v>
      </c>
      <c r="G1027" s="188"/>
      <c r="H1027" s="203" t="s">
        <v>579</v>
      </c>
      <c r="I1027" s="203"/>
      <c r="J1027" s="189">
        <v>0.36</v>
      </c>
    </row>
    <row r="1028" spans="1:10" ht="0.9" customHeight="1" thickTop="1">
      <c r="A1028" s="190"/>
      <c r="B1028" s="190"/>
      <c r="C1028" s="190"/>
      <c r="D1028" s="190"/>
      <c r="E1028" s="190"/>
      <c r="F1028" s="190"/>
      <c r="G1028" s="190"/>
      <c r="H1028" s="190"/>
      <c r="I1028" s="190"/>
      <c r="J1028" s="190"/>
    </row>
    <row r="1029" spans="1:10" ht="18" customHeight="1">
      <c r="A1029" s="123"/>
      <c r="B1029" s="125" t="s">
        <v>242</v>
      </c>
      <c r="C1029" s="123" t="s">
        <v>243</v>
      </c>
      <c r="D1029" s="123" t="s">
        <v>244</v>
      </c>
      <c r="E1029" s="198" t="s">
        <v>558</v>
      </c>
      <c r="F1029" s="198"/>
      <c r="G1029" s="124" t="s">
        <v>245</v>
      </c>
      <c r="H1029" s="125" t="s">
        <v>246</v>
      </c>
      <c r="I1029" s="125" t="s">
        <v>247</v>
      </c>
      <c r="J1029" s="125" t="s">
        <v>249</v>
      </c>
    </row>
    <row r="1030" spans="1:10" ht="24" customHeight="1">
      <c r="A1030" s="130" t="s">
        <v>559</v>
      </c>
      <c r="B1030" s="131" t="s">
        <v>595</v>
      </c>
      <c r="C1030" s="130" t="s">
        <v>268</v>
      </c>
      <c r="D1030" s="130" t="s">
        <v>596</v>
      </c>
      <c r="E1030" s="206" t="s">
        <v>563</v>
      </c>
      <c r="F1030" s="206"/>
      <c r="G1030" s="132" t="s">
        <v>270</v>
      </c>
      <c r="H1030" s="177">
        <v>1</v>
      </c>
      <c r="I1030" s="133">
        <v>62.06</v>
      </c>
      <c r="J1030" s="133">
        <v>62.06</v>
      </c>
    </row>
    <row r="1031" spans="1:10" ht="24" customHeight="1">
      <c r="A1031" s="183" t="s">
        <v>565</v>
      </c>
      <c r="B1031" s="184" t="s">
        <v>597</v>
      </c>
      <c r="C1031" s="183" t="s">
        <v>268</v>
      </c>
      <c r="D1031" s="183" t="s">
        <v>598</v>
      </c>
      <c r="E1031" s="204" t="s">
        <v>599</v>
      </c>
      <c r="F1031" s="204"/>
      <c r="G1031" s="185" t="s">
        <v>270</v>
      </c>
      <c r="H1031" s="186">
        <v>1.3100000000000001E-2</v>
      </c>
      <c r="I1031" s="187">
        <v>4738.0200000000004</v>
      </c>
      <c r="J1031" s="187">
        <v>62.06</v>
      </c>
    </row>
    <row r="1032" spans="1:10">
      <c r="A1032" s="188"/>
      <c r="B1032" s="188"/>
      <c r="C1032" s="188"/>
      <c r="D1032" s="188"/>
      <c r="E1032" s="188" t="s">
        <v>575</v>
      </c>
      <c r="F1032" s="189">
        <v>62.06</v>
      </c>
      <c r="G1032" s="188" t="s">
        <v>576</v>
      </c>
      <c r="H1032" s="189">
        <v>0</v>
      </c>
      <c r="I1032" s="188" t="s">
        <v>577</v>
      </c>
      <c r="J1032" s="189">
        <v>62.06</v>
      </c>
    </row>
    <row r="1033" spans="1:10" ht="13.8" thickBot="1">
      <c r="A1033" s="188"/>
      <c r="B1033" s="188"/>
      <c r="C1033" s="188"/>
      <c r="D1033" s="188"/>
      <c r="E1033" s="188" t="s">
        <v>578</v>
      </c>
      <c r="F1033" s="189">
        <v>16.75</v>
      </c>
      <c r="G1033" s="188"/>
      <c r="H1033" s="203" t="s">
        <v>579</v>
      </c>
      <c r="I1033" s="203"/>
      <c r="J1033" s="189">
        <v>78.81</v>
      </c>
    </row>
    <row r="1034" spans="1:10" ht="0.9" customHeight="1" thickTop="1">
      <c r="A1034" s="190"/>
      <c r="B1034" s="190"/>
      <c r="C1034" s="190"/>
      <c r="D1034" s="190"/>
      <c r="E1034" s="190"/>
      <c r="F1034" s="190"/>
      <c r="G1034" s="190"/>
      <c r="H1034" s="190"/>
      <c r="I1034" s="190"/>
      <c r="J1034" s="190"/>
    </row>
    <row r="1035" spans="1:10" ht="18" customHeight="1">
      <c r="A1035" s="123"/>
      <c r="B1035" s="125" t="s">
        <v>242</v>
      </c>
      <c r="C1035" s="123" t="s">
        <v>243</v>
      </c>
      <c r="D1035" s="123" t="s">
        <v>244</v>
      </c>
      <c r="E1035" s="198" t="s">
        <v>558</v>
      </c>
      <c r="F1035" s="198"/>
      <c r="G1035" s="124" t="s">
        <v>245</v>
      </c>
      <c r="H1035" s="125" t="s">
        <v>246</v>
      </c>
      <c r="I1035" s="125" t="s">
        <v>247</v>
      </c>
      <c r="J1035" s="125" t="s">
        <v>249</v>
      </c>
    </row>
    <row r="1036" spans="1:10" ht="24" customHeight="1">
      <c r="A1036" s="130" t="s">
        <v>559</v>
      </c>
      <c r="B1036" s="131" t="s">
        <v>608</v>
      </c>
      <c r="C1036" s="130" t="s">
        <v>268</v>
      </c>
      <c r="D1036" s="130" t="s">
        <v>609</v>
      </c>
      <c r="E1036" s="206" t="s">
        <v>563</v>
      </c>
      <c r="F1036" s="206"/>
      <c r="G1036" s="132" t="s">
        <v>270</v>
      </c>
      <c r="H1036" s="177">
        <v>1</v>
      </c>
      <c r="I1036" s="133">
        <v>143.61000000000001</v>
      </c>
      <c r="J1036" s="133">
        <v>143.61000000000001</v>
      </c>
    </row>
    <row r="1037" spans="1:10" ht="24" customHeight="1">
      <c r="A1037" s="183" t="s">
        <v>565</v>
      </c>
      <c r="B1037" s="184" t="s">
        <v>610</v>
      </c>
      <c r="C1037" s="183" t="s">
        <v>268</v>
      </c>
      <c r="D1037" s="183" t="s">
        <v>611</v>
      </c>
      <c r="E1037" s="204" t="s">
        <v>599</v>
      </c>
      <c r="F1037" s="204"/>
      <c r="G1037" s="185" t="s">
        <v>270</v>
      </c>
      <c r="H1037" s="186">
        <v>9.1000000000000004E-3</v>
      </c>
      <c r="I1037" s="187">
        <v>15781.5</v>
      </c>
      <c r="J1037" s="187">
        <v>143.61000000000001</v>
      </c>
    </row>
    <row r="1038" spans="1:10">
      <c r="A1038" s="188"/>
      <c r="B1038" s="188"/>
      <c r="C1038" s="188"/>
      <c r="D1038" s="188"/>
      <c r="E1038" s="188" t="s">
        <v>575</v>
      </c>
      <c r="F1038" s="189">
        <v>143.61000000000001</v>
      </c>
      <c r="G1038" s="188" t="s">
        <v>576</v>
      </c>
      <c r="H1038" s="189">
        <v>0</v>
      </c>
      <c r="I1038" s="188" t="s">
        <v>577</v>
      </c>
      <c r="J1038" s="189">
        <v>143.61000000000001</v>
      </c>
    </row>
    <row r="1039" spans="1:10" ht="13.8" thickBot="1">
      <c r="A1039" s="188"/>
      <c r="B1039" s="188"/>
      <c r="C1039" s="188"/>
      <c r="D1039" s="188"/>
      <c r="E1039" s="188" t="s">
        <v>578</v>
      </c>
      <c r="F1039" s="189">
        <v>38.770000000000003</v>
      </c>
      <c r="G1039" s="188"/>
      <c r="H1039" s="203" t="s">
        <v>579</v>
      </c>
      <c r="I1039" s="203"/>
      <c r="J1039" s="189">
        <v>182.38</v>
      </c>
    </row>
    <row r="1040" spans="1:10" ht="0.9" customHeight="1" thickTop="1">
      <c r="A1040" s="190"/>
      <c r="B1040" s="190"/>
      <c r="C1040" s="190"/>
      <c r="D1040" s="190"/>
      <c r="E1040" s="190"/>
      <c r="F1040" s="190"/>
      <c r="G1040" s="190"/>
      <c r="H1040" s="190"/>
      <c r="I1040" s="190"/>
      <c r="J1040" s="190"/>
    </row>
    <row r="1041" spans="1:10" ht="18" customHeight="1">
      <c r="A1041" s="123"/>
      <c r="B1041" s="125" t="s">
        <v>242</v>
      </c>
      <c r="C1041" s="123" t="s">
        <v>243</v>
      </c>
      <c r="D1041" s="123" t="s">
        <v>244</v>
      </c>
      <c r="E1041" s="198" t="s">
        <v>558</v>
      </c>
      <c r="F1041" s="198"/>
      <c r="G1041" s="124" t="s">
        <v>245</v>
      </c>
      <c r="H1041" s="125" t="s">
        <v>246</v>
      </c>
      <c r="I1041" s="125" t="s">
        <v>247</v>
      </c>
      <c r="J1041" s="125" t="s">
        <v>249</v>
      </c>
    </row>
    <row r="1042" spans="1:10" ht="24" customHeight="1">
      <c r="A1042" s="130" t="s">
        <v>559</v>
      </c>
      <c r="B1042" s="131" t="s">
        <v>990</v>
      </c>
      <c r="C1042" s="130" t="s">
        <v>268</v>
      </c>
      <c r="D1042" s="130" t="s">
        <v>991</v>
      </c>
      <c r="E1042" s="206" t="s">
        <v>563</v>
      </c>
      <c r="F1042" s="206"/>
      <c r="G1042" s="132" t="s">
        <v>6</v>
      </c>
      <c r="H1042" s="177">
        <v>1</v>
      </c>
      <c r="I1042" s="133">
        <v>0.35</v>
      </c>
      <c r="J1042" s="133">
        <v>0.35</v>
      </c>
    </row>
    <row r="1043" spans="1:10" ht="24" customHeight="1">
      <c r="A1043" s="183" t="s">
        <v>565</v>
      </c>
      <c r="B1043" s="184" t="s">
        <v>992</v>
      </c>
      <c r="C1043" s="183" t="s">
        <v>268</v>
      </c>
      <c r="D1043" s="183" t="s">
        <v>993</v>
      </c>
      <c r="E1043" s="204" t="s">
        <v>599</v>
      </c>
      <c r="F1043" s="204"/>
      <c r="G1043" s="185" t="s">
        <v>6</v>
      </c>
      <c r="H1043" s="186">
        <v>1.72E-2</v>
      </c>
      <c r="I1043" s="187">
        <v>20.440000000000001</v>
      </c>
      <c r="J1043" s="187">
        <v>0.35</v>
      </c>
    </row>
    <row r="1044" spans="1:10">
      <c r="A1044" s="188"/>
      <c r="B1044" s="188"/>
      <c r="C1044" s="188"/>
      <c r="D1044" s="188"/>
      <c r="E1044" s="188" t="s">
        <v>575</v>
      </c>
      <c r="F1044" s="189">
        <v>0.35</v>
      </c>
      <c r="G1044" s="188" t="s">
        <v>576</v>
      </c>
      <c r="H1044" s="189">
        <v>0</v>
      </c>
      <c r="I1044" s="188" t="s">
        <v>577</v>
      </c>
      <c r="J1044" s="189">
        <v>0.35</v>
      </c>
    </row>
    <row r="1045" spans="1:10" ht="13.8" thickBot="1">
      <c r="A1045" s="188"/>
      <c r="B1045" s="188"/>
      <c r="C1045" s="188"/>
      <c r="D1045" s="188"/>
      <c r="E1045" s="188" t="s">
        <v>578</v>
      </c>
      <c r="F1045" s="189">
        <v>0.09</v>
      </c>
      <c r="G1045" s="188"/>
      <c r="H1045" s="203" t="s">
        <v>579</v>
      </c>
      <c r="I1045" s="203"/>
      <c r="J1045" s="189">
        <v>0.44</v>
      </c>
    </row>
    <row r="1046" spans="1:10" ht="0.9" customHeight="1" thickTop="1">
      <c r="A1046" s="190"/>
      <c r="B1046" s="190"/>
      <c r="C1046" s="190"/>
      <c r="D1046" s="190"/>
      <c r="E1046" s="190"/>
      <c r="F1046" s="190"/>
      <c r="G1046" s="190"/>
      <c r="H1046" s="190"/>
      <c r="I1046" s="190"/>
      <c r="J1046" s="190"/>
    </row>
    <row r="1047" spans="1:10" ht="18" customHeight="1">
      <c r="A1047" s="123"/>
      <c r="B1047" s="125" t="s">
        <v>242</v>
      </c>
      <c r="C1047" s="123" t="s">
        <v>243</v>
      </c>
      <c r="D1047" s="123" t="s">
        <v>244</v>
      </c>
      <c r="E1047" s="198" t="s">
        <v>558</v>
      </c>
      <c r="F1047" s="198"/>
      <c r="G1047" s="124" t="s">
        <v>245</v>
      </c>
      <c r="H1047" s="125" t="s">
        <v>246</v>
      </c>
      <c r="I1047" s="125" t="s">
        <v>247</v>
      </c>
      <c r="J1047" s="125" t="s">
        <v>249</v>
      </c>
    </row>
    <row r="1048" spans="1:10" ht="24" customHeight="1">
      <c r="A1048" s="130" t="s">
        <v>559</v>
      </c>
      <c r="B1048" s="131" t="s">
        <v>994</v>
      </c>
      <c r="C1048" s="130" t="s">
        <v>268</v>
      </c>
      <c r="D1048" s="130" t="s">
        <v>995</v>
      </c>
      <c r="E1048" s="206" t="s">
        <v>563</v>
      </c>
      <c r="F1048" s="206"/>
      <c r="G1048" s="132" t="s">
        <v>6</v>
      </c>
      <c r="H1048" s="177">
        <v>1</v>
      </c>
      <c r="I1048" s="133">
        <v>0.06</v>
      </c>
      <c r="J1048" s="133">
        <v>0.06</v>
      </c>
    </row>
    <row r="1049" spans="1:10" ht="24" customHeight="1">
      <c r="A1049" s="183" t="s">
        <v>565</v>
      </c>
      <c r="B1049" s="184" t="s">
        <v>996</v>
      </c>
      <c r="C1049" s="183" t="s">
        <v>268</v>
      </c>
      <c r="D1049" s="183" t="s">
        <v>997</v>
      </c>
      <c r="E1049" s="204" t="s">
        <v>599</v>
      </c>
      <c r="F1049" s="204"/>
      <c r="G1049" s="185" t="s">
        <v>6</v>
      </c>
      <c r="H1049" s="186">
        <v>4.1000000000000003E-3</v>
      </c>
      <c r="I1049" s="187">
        <v>14.94</v>
      </c>
      <c r="J1049" s="187">
        <v>0.06</v>
      </c>
    </row>
    <row r="1050" spans="1:10">
      <c r="A1050" s="188"/>
      <c r="B1050" s="188"/>
      <c r="C1050" s="188"/>
      <c r="D1050" s="188"/>
      <c r="E1050" s="188" t="s">
        <v>575</v>
      </c>
      <c r="F1050" s="189">
        <v>0.06</v>
      </c>
      <c r="G1050" s="188" t="s">
        <v>576</v>
      </c>
      <c r="H1050" s="189">
        <v>0</v>
      </c>
      <c r="I1050" s="188" t="s">
        <v>577</v>
      </c>
      <c r="J1050" s="189">
        <v>0.06</v>
      </c>
    </row>
    <row r="1051" spans="1:10" ht="13.8" thickBot="1">
      <c r="A1051" s="188"/>
      <c r="B1051" s="188"/>
      <c r="C1051" s="188"/>
      <c r="D1051" s="188"/>
      <c r="E1051" s="188" t="s">
        <v>578</v>
      </c>
      <c r="F1051" s="189">
        <v>0.01</v>
      </c>
      <c r="G1051" s="188"/>
      <c r="H1051" s="203" t="s">
        <v>579</v>
      </c>
      <c r="I1051" s="203"/>
      <c r="J1051" s="189">
        <v>7.0000000000000007E-2</v>
      </c>
    </row>
    <row r="1052" spans="1:10" ht="0.9" customHeight="1" thickTop="1">
      <c r="A1052" s="190"/>
      <c r="B1052" s="190"/>
      <c r="C1052" s="190"/>
      <c r="D1052" s="190"/>
      <c r="E1052" s="190"/>
      <c r="F1052" s="190"/>
      <c r="G1052" s="190"/>
      <c r="H1052" s="190"/>
      <c r="I1052" s="190"/>
      <c r="J1052" s="190"/>
    </row>
    <row r="1053" spans="1:10" ht="18" customHeight="1">
      <c r="A1053" s="123"/>
      <c r="B1053" s="125" t="s">
        <v>242</v>
      </c>
      <c r="C1053" s="123" t="s">
        <v>243</v>
      </c>
      <c r="D1053" s="123" t="s">
        <v>244</v>
      </c>
      <c r="E1053" s="198" t="s">
        <v>558</v>
      </c>
      <c r="F1053" s="198"/>
      <c r="G1053" s="124" t="s">
        <v>245</v>
      </c>
      <c r="H1053" s="125" t="s">
        <v>246</v>
      </c>
      <c r="I1053" s="125" t="s">
        <v>247</v>
      </c>
      <c r="J1053" s="125" t="s">
        <v>249</v>
      </c>
    </row>
    <row r="1054" spans="1:10" ht="24" customHeight="1">
      <c r="A1054" s="130" t="s">
        <v>559</v>
      </c>
      <c r="B1054" s="131" t="s">
        <v>998</v>
      </c>
      <c r="C1054" s="130" t="s">
        <v>268</v>
      </c>
      <c r="D1054" s="130" t="s">
        <v>999</v>
      </c>
      <c r="E1054" s="206" t="s">
        <v>563</v>
      </c>
      <c r="F1054" s="206"/>
      <c r="G1054" s="132" t="s">
        <v>6</v>
      </c>
      <c r="H1054" s="177">
        <v>1</v>
      </c>
      <c r="I1054" s="133">
        <v>0.71</v>
      </c>
      <c r="J1054" s="133">
        <v>0.71</v>
      </c>
    </row>
    <row r="1055" spans="1:10" ht="24" customHeight="1">
      <c r="A1055" s="183" t="s">
        <v>565</v>
      </c>
      <c r="B1055" s="184" t="s">
        <v>1000</v>
      </c>
      <c r="C1055" s="183" t="s">
        <v>268</v>
      </c>
      <c r="D1055" s="183" t="s">
        <v>1001</v>
      </c>
      <c r="E1055" s="204" t="s">
        <v>599</v>
      </c>
      <c r="F1055" s="204"/>
      <c r="G1055" s="185" t="s">
        <v>6</v>
      </c>
      <c r="H1055" s="186">
        <v>2.24E-2</v>
      </c>
      <c r="I1055" s="187">
        <v>31.94</v>
      </c>
      <c r="J1055" s="187">
        <v>0.71</v>
      </c>
    </row>
    <row r="1056" spans="1:10">
      <c r="A1056" s="188"/>
      <c r="B1056" s="188"/>
      <c r="C1056" s="188"/>
      <c r="D1056" s="188"/>
      <c r="E1056" s="188" t="s">
        <v>575</v>
      </c>
      <c r="F1056" s="189">
        <v>0.71</v>
      </c>
      <c r="G1056" s="188" t="s">
        <v>576</v>
      </c>
      <c r="H1056" s="189">
        <v>0</v>
      </c>
      <c r="I1056" s="188" t="s">
        <v>577</v>
      </c>
      <c r="J1056" s="189">
        <v>0.71</v>
      </c>
    </row>
    <row r="1057" spans="1:10" ht="13.8" thickBot="1">
      <c r="A1057" s="188"/>
      <c r="B1057" s="188"/>
      <c r="C1057" s="188"/>
      <c r="D1057" s="188"/>
      <c r="E1057" s="188" t="s">
        <v>578</v>
      </c>
      <c r="F1057" s="189">
        <v>0.19</v>
      </c>
      <c r="G1057" s="188"/>
      <c r="H1057" s="203" t="s">
        <v>579</v>
      </c>
      <c r="I1057" s="203"/>
      <c r="J1057" s="189">
        <v>0.9</v>
      </c>
    </row>
    <row r="1058" spans="1:10" ht="0.9" customHeight="1" thickTop="1">
      <c r="A1058" s="190"/>
      <c r="B1058" s="190"/>
      <c r="C1058" s="190"/>
      <c r="D1058" s="190"/>
      <c r="E1058" s="190"/>
      <c r="F1058" s="190"/>
      <c r="G1058" s="190"/>
      <c r="H1058" s="190"/>
      <c r="I1058" s="190"/>
      <c r="J1058" s="190"/>
    </row>
    <row r="1059" spans="1:10" ht="18" customHeight="1">
      <c r="A1059" s="123"/>
      <c r="B1059" s="125" t="s">
        <v>242</v>
      </c>
      <c r="C1059" s="123" t="s">
        <v>243</v>
      </c>
      <c r="D1059" s="123" t="s">
        <v>244</v>
      </c>
      <c r="E1059" s="198" t="s">
        <v>558</v>
      </c>
      <c r="F1059" s="198"/>
      <c r="G1059" s="124" t="s">
        <v>245</v>
      </c>
      <c r="H1059" s="125" t="s">
        <v>246</v>
      </c>
      <c r="I1059" s="125" t="s">
        <v>247</v>
      </c>
      <c r="J1059" s="125" t="s">
        <v>249</v>
      </c>
    </row>
    <row r="1060" spans="1:10" ht="24" customHeight="1">
      <c r="A1060" s="130" t="s">
        <v>559</v>
      </c>
      <c r="B1060" s="131" t="s">
        <v>1002</v>
      </c>
      <c r="C1060" s="130" t="s">
        <v>268</v>
      </c>
      <c r="D1060" s="130" t="s">
        <v>1003</v>
      </c>
      <c r="E1060" s="206" t="s">
        <v>563</v>
      </c>
      <c r="F1060" s="206"/>
      <c r="G1060" s="132" t="s">
        <v>6</v>
      </c>
      <c r="H1060" s="177">
        <v>1</v>
      </c>
      <c r="I1060" s="133">
        <v>0.16</v>
      </c>
      <c r="J1060" s="133">
        <v>0.16</v>
      </c>
    </row>
    <row r="1061" spans="1:10" ht="24" customHeight="1">
      <c r="A1061" s="183" t="s">
        <v>565</v>
      </c>
      <c r="B1061" s="184" t="s">
        <v>1004</v>
      </c>
      <c r="C1061" s="183" t="s">
        <v>268</v>
      </c>
      <c r="D1061" s="183" t="s">
        <v>1005</v>
      </c>
      <c r="E1061" s="204" t="s">
        <v>599</v>
      </c>
      <c r="F1061" s="204"/>
      <c r="G1061" s="185" t="s">
        <v>6</v>
      </c>
      <c r="H1061" s="186">
        <v>9.4000000000000004E-3</v>
      </c>
      <c r="I1061" s="187">
        <v>17.27</v>
      </c>
      <c r="J1061" s="187">
        <v>0.16</v>
      </c>
    </row>
    <row r="1062" spans="1:10">
      <c r="A1062" s="188"/>
      <c r="B1062" s="188"/>
      <c r="C1062" s="188"/>
      <c r="D1062" s="188"/>
      <c r="E1062" s="188" t="s">
        <v>575</v>
      </c>
      <c r="F1062" s="189">
        <v>0.16</v>
      </c>
      <c r="G1062" s="188" t="s">
        <v>576</v>
      </c>
      <c r="H1062" s="189">
        <v>0</v>
      </c>
      <c r="I1062" s="188" t="s">
        <v>577</v>
      </c>
      <c r="J1062" s="189">
        <v>0.16</v>
      </c>
    </row>
    <row r="1063" spans="1:10" ht="13.8" thickBot="1">
      <c r="A1063" s="188"/>
      <c r="B1063" s="188"/>
      <c r="C1063" s="188"/>
      <c r="D1063" s="188"/>
      <c r="E1063" s="188" t="s">
        <v>578</v>
      </c>
      <c r="F1063" s="189">
        <v>0.04</v>
      </c>
      <c r="G1063" s="188"/>
      <c r="H1063" s="203" t="s">
        <v>579</v>
      </c>
      <c r="I1063" s="203"/>
      <c r="J1063" s="189">
        <v>0.2</v>
      </c>
    </row>
    <row r="1064" spans="1:10" ht="0.9" customHeight="1" thickTop="1">
      <c r="A1064" s="190"/>
      <c r="B1064" s="190"/>
      <c r="C1064" s="190"/>
      <c r="D1064" s="190"/>
      <c r="E1064" s="190"/>
      <c r="F1064" s="190"/>
      <c r="G1064" s="190"/>
      <c r="H1064" s="190"/>
      <c r="I1064" s="190"/>
      <c r="J1064" s="190"/>
    </row>
    <row r="1065" spans="1:10" ht="18" customHeight="1">
      <c r="A1065" s="123"/>
      <c r="B1065" s="125" t="s">
        <v>242</v>
      </c>
      <c r="C1065" s="123" t="s">
        <v>243</v>
      </c>
      <c r="D1065" s="123" t="s">
        <v>244</v>
      </c>
      <c r="E1065" s="198" t="s">
        <v>558</v>
      </c>
      <c r="F1065" s="198"/>
      <c r="G1065" s="124" t="s">
        <v>245</v>
      </c>
      <c r="H1065" s="125" t="s">
        <v>246</v>
      </c>
      <c r="I1065" s="125" t="s">
        <v>247</v>
      </c>
      <c r="J1065" s="125" t="s">
        <v>249</v>
      </c>
    </row>
    <row r="1066" spans="1:10" ht="24" customHeight="1">
      <c r="A1066" s="130" t="s">
        <v>559</v>
      </c>
      <c r="B1066" s="131" t="s">
        <v>1006</v>
      </c>
      <c r="C1066" s="130" t="s">
        <v>268</v>
      </c>
      <c r="D1066" s="130" t="s">
        <v>1007</v>
      </c>
      <c r="E1066" s="206" t="s">
        <v>563</v>
      </c>
      <c r="F1066" s="206"/>
      <c r="G1066" s="132" t="s">
        <v>6</v>
      </c>
      <c r="H1066" s="177">
        <v>1</v>
      </c>
      <c r="I1066" s="133">
        <v>7.0000000000000007E-2</v>
      </c>
      <c r="J1066" s="133">
        <v>7.0000000000000007E-2</v>
      </c>
    </row>
    <row r="1067" spans="1:10" ht="24" customHeight="1">
      <c r="A1067" s="183" t="s">
        <v>565</v>
      </c>
      <c r="B1067" s="184" t="s">
        <v>1008</v>
      </c>
      <c r="C1067" s="183" t="s">
        <v>268</v>
      </c>
      <c r="D1067" s="183" t="s">
        <v>1009</v>
      </c>
      <c r="E1067" s="204" t="s">
        <v>599</v>
      </c>
      <c r="F1067" s="204"/>
      <c r="G1067" s="185" t="s">
        <v>6</v>
      </c>
      <c r="H1067" s="186">
        <v>4.1000000000000003E-3</v>
      </c>
      <c r="I1067" s="187">
        <v>17.46</v>
      </c>
      <c r="J1067" s="187">
        <v>7.0000000000000007E-2</v>
      </c>
    </row>
    <row r="1068" spans="1:10">
      <c r="A1068" s="188"/>
      <c r="B1068" s="188"/>
      <c r="C1068" s="188"/>
      <c r="D1068" s="188"/>
      <c r="E1068" s="188" t="s">
        <v>575</v>
      </c>
      <c r="F1068" s="189">
        <v>7.0000000000000007E-2</v>
      </c>
      <c r="G1068" s="188" t="s">
        <v>576</v>
      </c>
      <c r="H1068" s="189">
        <v>0</v>
      </c>
      <c r="I1068" s="188" t="s">
        <v>577</v>
      </c>
      <c r="J1068" s="189">
        <v>7.0000000000000007E-2</v>
      </c>
    </row>
    <row r="1069" spans="1:10" ht="13.8" thickBot="1">
      <c r="A1069" s="188"/>
      <c r="B1069" s="188"/>
      <c r="C1069" s="188"/>
      <c r="D1069" s="188"/>
      <c r="E1069" s="188" t="s">
        <v>578</v>
      </c>
      <c r="F1069" s="189">
        <v>0.01</v>
      </c>
      <c r="G1069" s="188"/>
      <c r="H1069" s="203" t="s">
        <v>579</v>
      </c>
      <c r="I1069" s="203"/>
      <c r="J1069" s="189">
        <v>0.08</v>
      </c>
    </row>
    <row r="1070" spans="1:10" ht="0.9" customHeight="1" thickTop="1">
      <c r="A1070" s="190"/>
      <c r="B1070" s="190"/>
      <c r="C1070" s="190"/>
      <c r="D1070" s="190"/>
      <c r="E1070" s="190"/>
      <c r="F1070" s="190"/>
      <c r="G1070" s="190"/>
      <c r="H1070" s="190"/>
      <c r="I1070" s="190"/>
      <c r="J1070" s="190"/>
    </row>
    <row r="1071" spans="1:10" ht="18" customHeight="1">
      <c r="A1071" s="123"/>
      <c r="B1071" s="125" t="s">
        <v>242</v>
      </c>
      <c r="C1071" s="123" t="s">
        <v>243</v>
      </c>
      <c r="D1071" s="123" t="s">
        <v>244</v>
      </c>
      <c r="E1071" s="198" t="s">
        <v>558</v>
      </c>
      <c r="F1071" s="198"/>
      <c r="G1071" s="124" t="s">
        <v>245</v>
      </c>
      <c r="H1071" s="125" t="s">
        <v>246</v>
      </c>
      <c r="I1071" s="125" t="s">
        <v>247</v>
      </c>
      <c r="J1071" s="125" t="s">
        <v>249</v>
      </c>
    </row>
    <row r="1072" spans="1:10" ht="36" customHeight="1">
      <c r="A1072" s="130" t="s">
        <v>559</v>
      </c>
      <c r="B1072" s="131" t="s">
        <v>1010</v>
      </c>
      <c r="C1072" s="130" t="s">
        <v>268</v>
      </c>
      <c r="D1072" s="130" t="s">
        <v>1011</v>
      </c>
      <c r="E1072" s="206" t="s">
        <v>563</v>
      </c>
      <c r="F1072" s="206"/>
      <c r="G1072" s="132" t="s">
        <v>6</v>
      </c>
      <c r="H1072" s="177">
        <v>1</v>
      </c>
      <c r="I1072" s="133">
        <v>0.1</v>
      </c>
      <c r="J1072" s="133">
        <v>0.1</v>
      </c>
    </row>
    <row r="1073" spans="1:10" ht="24" customHeight="1">
      <c r="A1073" s="183" t="s">
        <v>565</v>
      </c>
      <c r="B1073" s="184" t="s">
        <v>1012</v>
      </c>
      <c r="C1073" s="183" t="s">
        <v>268</v>
      </c>
      <c r="D1073" s="183" t="s">
        <v>1013</v>
      </c>
      <c r="E1073" s="204" t="s">
        <v>599</v>
      </c>
      <c r="F1073" s="204"/>
      <c r="G1073" s="185" t="s">
        <v>6</v>
      </c>
      <c r="H1073" s="186">
        <v>6.7000000000000002E-3</v>
      </c>
      <c r="I1073" s="187">
        <v>15.18</v>
      </c>
      <c r="J1073" s="187">
        <v>0.1</v>
      </c>
    </row>
    <row r="1074" spans="1:10">
      <c r="A1074" s="188"/>
      <c r="B1074" s="188"/>
      <c r="C1074" s="188"/>
      <c r="D1074" s="188"/>
      <c r="E1074" s="188" t="s">
        <v>575</v>
      </c>
      <c r="F1074" s="189">
        <v>0.1</v>
      </c>
      <c r="G1074" s="188" t="s">
        <v>576</v>
      </c>
      <c r="H1074" s="189">
        <v>0</v>
      </c>
      <c r="I1074" s="188" t="s">
        <v>577</v>
      </c>
      <c r="J1074" s="189">
        <v>0.1</v>
      </c>
    </row>
    <row r="1075" spans="1:10" ht="13.8" thickBot="1">
      <c r="A1075" s="188"/>
      <c r="B1075" s="188"/>
      <c r="C1075" s="188"/>
      <c r="D1075" s="188"/>
      <c r="E1075" s="188" t="s">
        <v>578</v>
      </c>
      <c r="F1075" s="189">
        <v>0.02</v>
      </c>
      <c r="G1075" s="188"/>
      <c r="H1075" s="203" t="s">
        <v>579</v>
      </c>
      <c r="I1075" s="203"/>
      <c r="J1075" s="189">
        <v>0.12</v>
      </c>
    </row>
    <row r="1076" spans="1:10" ht="0.9" customHeight="1" thickTop="1">
      <c r="A1076" s="190"/>
      <c r="B1076" s="190"/>
      <c r="C1076" s="190"/>
      <c r="D1076" s="190"/>
      <c r="E1076" s="190"/>
      <c r="F1076" s="190"/>
      <c r="G1076" s="190"/>
      <c r="H1076" s="190"/>
      <c r="I1076" s="190"/>
      <c r="J1076" s="190"/>
    </row>
    <row r="1077" spans="1:10" ht="18" customHeight="1">
      <c r="A1077" s="123"/>
      <c r="B1077" s="125" t="s">
        <v>242</v>
      </c>
      <c r="C1077" s="123" t="s">
        <v>243</v>
      </c>
      <c r="D1077" s="123" t="s">
        <v>244</v>
      </c>
      <c r="E1077" s="198" t="s">
        <v>558</v>
      </c>
      <c r="F1077" s="198"/>
      <c r="G1077" s="124" t="s">
        <v>245</v>
      </c>
      <c r="H1077" s="125" t="s">
        <v>246</v>
      </c>
      <c r="I1077" s="125" t="s">
        <v>247</v>
      </c>
      <c r="J1077" s="125" t="s">
        <v>249</v>
      </c>
    </row>
    <row r="1078" spans="1:10" ht="24" customHeight="1">
      <c r="A1078" s="130" t="s">
        <v>559</v>
      </c>
      <c r="B1078" s="131" t="s">
        <v>1014</v>
      </c>
      <c r="C1078" s="130" t="s">
        <v>268</v>
      </c>
      <c r="D1078" s="130" t="s">
        <v>1015</v>
      </c>
      <c r="E1078" s="206" t="s">
        <v>563</v>
      </c>
      <c r="F1078" s="206"/>
      <c r="G1078" s="132" t="s">
        <v>6</v>
      </c>
      <c r="H1078" s="177">
        <v>1</v>
      </c>
      <c r="I1078" s="133">
        <v>0.25</v>
      </c>
      <c r="J1078" s="133">
        <v>0.25</v>
      </c>
    </row>
    <row r="1079" spans="1:10" ht="24" customHeight="1">
      <c r="A1079" s="183" t="s">
        <v>565</v>
      </c>
      <c r="B1079" s="184" t="s">
        <v>1016</v>
      </c>
      <c r="C1079" s="183" t="s">
        <v>268</v>
      </c>
      <c r="D1079" s="183" t="s">
        <v>1017</v>
      </c>
      <c r="E1079" s="204" t="s">
        <v>599</v>
      </c>
      <c r="F1079" s="204"/>
      <c r="G1079" s="185" t="s">
        <v>6</v>
      </c>
      <c r="H1079" s="186">
        <v>1.3299999999999999E-2</v>
      </c>
      <c r="I1079" s="187">
        <v>19.239999999999998</v>
      </c>
      <c r="J1079" s="187">
        <v>0.25</v>
      </c>
    </row>
    <row r="1080" spans="1:10">
      <c r="A1080" s="188"/>
      <c r="B1080" s="188"/>
      <c r="C1080" s="188"/>
      <c r="D1080" s="188"/>
      <c r="E1080" s="188" t="s">
        <v>575</v>
      </c>
      <c r="F1080" s="189">
        <v>0.25</v>
      </c>
      <c r="G1080" s="188" t="s">
        <v>576</v>
      </c>
      <c r="H1080" s="189">
        <v>0</v>
      </c>
      <c r="I1080" s="188" t="s">
        <v>577</v>
      </c>
      <c r="J1080" s="189">
        <v>0.25</v>
      </c>
    </row>
    <row r="1081" spans="1:10" ht="13.8" thickBot="1">
      <c r="A1081" s="188"/>
      <c r="B1081" s="188"/>
      <c r="C1081" s="188"/>
      <c r="D1081" s="188"/>
      <c r="E1081" s="188" t="s">
        <v>578</v>
      </c>
      <c r="F1081" s="189">
        <v>0.06</v>
      </c>
      <c r="G1081" s="188"/>
      <c r="H1081" s="203" t="s">
        <v>579</v>
      </c>
      <c r="I1081" s="203"/>
      <c r="J1081" s="189">
        <v>0.31</v>
      </c>
    </row>
    <row r="1082" spans="1:10" ht="0.9" customHeight="1" thickTop="1">
      <c r="A1082" s="190"/>
      <c r="B1082" s="190"/>
      <c r="C1082" s="190"/>
      <c r="D1082" s="190"/>
      <c r="E1082" s="190"/>
      <c r="F1082" s="190"/>
      <c r="G1082" s="190"/>
      <c r="H1082" s="190"/>
      <c r="I1082" s="190"/>
      <c r="J1082" s="190"/>
    </row>
    <row r="1083" spans="1:10" ht="18" customHeight="1">
      <c r="A1083" s="123"/>
      <c r="B1083" s="125" t="s">
        <v>242</v>
      </c>
      <c r="C1083" s="123" t="s">
        <v>243</v>
      </c>
      <c r="D1083" s="123" t="s">
        <v>244</v>
      </c>
      <c r="E1083" s="198" t="s">
        <v>558</v>
      </c>
      <c r="F1083" s="198"/>
      <c r="G1083" s="124" t="s">
        <v>245</v>
      </c>
      <c r="H1083" s="125" t="s">
        <v>246</v>
      </c>
      <c r="I1083" s="125" t="s">
        <v>247</v>
      </c>
      <c r="J1083" s="125" t="s">
        <v>249</v>
      </c>
    </row>
    <row r="1084" spans="1:10" ht="24" customHeight="1">
      <c r="A1084" s="130" t="s">
        <v>559</v>
      </c>
      <c r="B1084" s="131" t="s">
        <v>1018</v>
      </c>
      <c r="C1084" s="130" t="s">
        <v>268</v>
      </c>
      <c r="D1084" s="130" t="s">
        <v>1019</v>
      </c>
      <c r="E1084" s="206" t="s">
        <v>563</v>
      </c>
      <c r="F1084" s="206"/>
      <c r="G1084" s="132" t="s">
        <v>6</v>
      </c>
      <c r="H1084" s="177">
        <v>1</v>
      </c>
      <c r="I1084" s="133">
        <v>0.16</v>
      </c>
      <c r="J1084" s="133">
        <v>0.16</v>
      </c>
    </row>
    <row r="1085" spans="1:10" ht="24" customHeight="1">
      <c r="A1085" s="183" t="s">
        <v>565</v>
      </c>
      <c r="B1085" s="184" t="s">
        <v>1020</v>
      </c>
      <c r="C1085" s="183" t="s">
        <v>268</v>
      </c>
      <c r="D1085" s="183" t="s">
        <v>1021</v>
      </c>
      <c r="E1085" s="204" t="s">
        <v>599</v>
      </c>
      <c r="F1085" s="204"/>
      <c r="G1085" s="185" t="s">
        <v>6</v>
      </c>
      <c r="H1085" s="186">
        <v>6.7000000000000002E-3</v>
      </c>
      <c r="I1085" s="187">
        <v>24.17</v>
      </c>
      <c r="J1085" s="187">
        <v>0.16</v>
      </c>
    </row>
    <row r="1086" spans="1:10">
      <c r="A1086" s="188"/>
      <c r="B1086" s="188"/>
      <c r="C1086" s="188"/>
      <c r="D1086" s="188"/>
      <c r="E1086" s="188" t="s">
        <v>575</v>
      </c>
      <c r="F1086" s="189">
        <v>0.16</v>
      </c>
      <c r="G1086" s="188" t="s">
        <v>576</v>
      </c>
      <c r="H1086" s="189">
        <v>0</v>
      </c>
      <c r="I1086" s="188" t="s">
        <v>577</v>
      </c>
      <c r="J1086" s="189">
        <v>0.16</v>
      </c>
    </row>
    <row r="1087" spans="1:10" ht="13.8" thickBot="1">
      <c r="A1087" s="188"/>
      <c r="B1087" s="188"/>
      <c r="C1087" s="188"/>
      <c r="D1087" s="188"/>
      <c r="E1087" s="188" t="s">
        <v>578</v>
      </c>
      <c r="F1087" s="189">
        <v>0.04</v>
      </c>
      <c r="G1087" s="188"/>
      <c r="H1087" s="203" t="s">
        <v>579</v>
      </c>
      <c r="I1087" s="203"/>
      <c r="J1087" s="189">
        <v>0.2</v>
      </c>
    </row>
    <row r="1088" spans="1:10" ht="0.9" customHeight="1" thickTop="1">
      <c r="A1088" s="190"/>
      <c r="B1088" s="190"/>
      <c r="C1088" s="190"/>
      <c r="D1088" s="190"/>
      <c r="E1088" s="190"/>
      <c r="F1088" s="190"/>
      <c r="G1088" s="190"/>
      <c r="H1088" s="190"/>
      <c r="I1088" s="190"/>
      <c r="J1088" s="190"/>
    </row>
    <row r="1089" spans="1:10" ht="18" customHeight="1">
      <c r="A1089" s="123"/>
      <c r="B1089" s="125" t="s">
        <v>242</v>
      </c>
      <c r="C1089" s="123" t="s">
        <v>243</v>
      </c>
      <c r="D1089" s="123" t="s">
        <v>244</v>
      </c>
      <c r="E1089" s="198" t="s">
        <v>558</v>
      </c>
      <c r="F1089" s="198"/>
      <c r="G1089" s="124" t="s">
        <v>245</v>
      </c>
      <c r="H1089" s="125" t="s">
        <v>246</v>
      </c>
      <c r="I1089" s="125" t="s">
        <v>247</v>
      </c>
      <c r="J1089" s="125" t="s">
        <v>249</v>
      </c>
    </row>
    <row r="1090" spans="1:10" ht="24" customHeight="1">
      <c r="A1090" s="130" t="s">
        <v>559</v>
      </c>
      <c r="B1090" s="131" t="s">
        <v>1022</v>
      </c>
      <c r="C1090" s="130" t="s">
        <v>268</v>
      </c>
      <c r="D1090" s="130" t="s">
        <v>1023</v>
      </c>
      <c r="E1090" s="206" t="s">
        <v>563</v>
      </c>
      <c r="F1090" s="206"/>
      <c r="G1090" s="132" t="s">
        <v>6</v>
      </c>
      <c r="H1090" s="177">
        <v>1</v>
      </c>
      <c r="I1090" s="133">
        <v>0.1</v>
      </c>
      <c r="J1090" s="133">
        <v>0.1</v>
      </c>
    </row>
    <row r="1091" spans="1:10" ht="24" customHeight="1">
      <c r="A1091" s="183" t="s">
        <v>565</v>
      </c>
      <c r="B1091" s="184" t="s">
        <v>1024</v>
      </c>
      <c r="C1091" s="183" t="s">
        <v>268</v>
      </c>
      <c r="D1091" s="183" t="s">
        <v>1025</v>
      </c>
      <c r="E1091" s="204" t="s">
        <v>599</v>
      </c>
      <c r="F1091" s="204"/>
      <c r="G1091" s="185" t="s">
        <v>6</v>
      </c>
      <c r="H1091" s="186">
        <v>6.7000000000000002E-3</v>
      </c>
      <c r="I1091" s="187">
        <v>14.99</v>
      </c>
      <c r="J1091" s="187">
        <v>0.1</v>
      </c>
    </row>
    <row r="1092" spans="1:10">
      <c r="A1092" s="188"/>
      <c r="B1092" s="188"/>
      <c r="C1092" s="188"/>
      <c r="D1092" s="188"/>
      <c r="E1092" s="188" t="s">
        <v>575</v>
      </c>
      <c r="F1092" s="189">
        <v>0.1</v>
      </c>
      <c r="G1092" s="188" t="s">
        <v>576</v>
      </c>
      <c r="H1092" s="189">
        <v>0</v>
      </c>
      <c r="I1092" s="188" t="s">
        <v>577</v>
      </c>
      <c r="J1092" s="189">
        <v>0.1</v>
      </c>
    </row>
    <row r="1093" spans="1:10" ht="13.8" thickBot="1">
      <c r="A1093" s="188"/>
      <c r="B1093" s="188"/>
      <c r="C1093" s="188"/>
      <c r="D1093" s="188"/>
      <c r="E1093" s="188" t="s">
        <v>578</v>
      </c>
      <c r="F1093" s="189">
        <v>0.02</v>
      </c>
      <c r="G1093" s="188"/>
      <c r="H1093" s="203" t="s">
        <v>579</v>
      </c>
      <c r="I1093" s="203"/>
      <c r="J1093" s="189">
        <v>0.12</v>
      </c>
    </row>
    <row r="1094" spans="1:10" ht="0.9" customHeight="1" thickTop="1">
      <c r="A1094" s="190"/>
      <c r="B1094" s="190"/>
      <c r="C1094" s="190"/>
      <c r="D1094" s="190"/>
      <c r="E1094" s="190"/>
      <c r="F1094" s="190"/>
      <c r="G1094" s="190"/>
      <c r="H1094" s="190"/>
      <c r="I1094" s="190"/>
      <c r="J1094" s="190"/>
    </row>
    <row r="1095" spans="1:10" ht="18" customHeight="1">
      <c r="A1095" s="123"/>
      <c r="B1095" s="125" t="s">
        <v>242</v>
      </c>
      <c r="C1095" s="123" t="s">
        <v>243</v>
      </c>
      <c r="D1095" s="123" t="s">
        <v>244</v>
      </c>
      <c r="E1095" s="198" t="s">
        <v>558</v>
      </c>
      <c r="F1095" s="198"/>
      <c r="G1095" s="124" t="s">
        <v>245</v>
      </c>
      <c r="H1095" s="125" t="s">
        <v>246</v>
      </c>
      <c r="I1095" s="125" t="s">
        <v>247</v>
      </c>
      <c r="J1095" s="125" t="s">
        <v>249</v>
      </c>
    </row>
    <row r="1096" spans="1:10" ht="24" customHeight="1">
      <c r="A1096" s="130" t="s">
        <v>559</v>
      </c>
      <c r="B1096" s="131" t="s">
        <v>1026</v>
      </c>
      <c r="C1096" s="130" t="s">
        <v>268</v>
      </c>
      <c r="D1096" s="130" t="s">
        <v>1027</v>
      </c>
      <c r="E1096" s="206" t="s">
        <v>563</v>
      </c>
      <c r="F1096" s="206"/>
      <c r="G1096" s="132" t="s">
        <v>6</v>
      </c>
      <c r="H1096" s="177">
        <v>1</v>
      </c>
      <c r="I1096" s="133">
        <v>0.35</v>
      </c>
      <c r="J1096" s="133">
        <v>0.35</v>
      </c>
    </row>
    <row r="1097" spans="1:10" ht="24" customHeight="1">
      <c r="A1097" s="183" t="s">
        <v>565</v>
      </c>
      <c r="B1097" s="184" t="s">
        <v>1028</v>
      </c>
      <c r="C1097" s="183" t="s">
        <v>268</v>
      </c>
      <c r="D1097" s="183" t="s">
        <v>1029</v>
      </c>
      <c r="E1097" s="204" t="s">
        <v>599</v>
      </c>
      <c r="F1097" s="204"/>
      <c r="G1097" s="185" t="s">
        <v>6</v>
      </c>
      <c r="H1097" s="186">
        <v>1.72E-2</v>
      </c>
      <c r="I1097" s="187">
        <v>20.440000000000001</v>
      </c>
      <c r="J1097" s="187">
        <v>0.35</v>
      </c>
    </row>
    <row r="1098" spans="1:10">
      <c r="A1098" s="188"/>
      <c r="B1098" s="188"/>
      <c r="C1098" s="188"/>
      <c r="D1098" s="188"/>
      <c r="E1098" s="188" t="s">
        <v>575</v>
      </c>
      <c r="F1098" s="189">
        <v>0.35</v>
      </c>
      <c r="G1098" s="188" t="s">
        <v>576</v>
      </c>
      <c r="H1098" s="189">
        <v>0</v>
      </c>
      <c r="I1098" s="188" t="s">
        <v>577</v>
      </c>
      <c r="J1098" s="189">
        <v>0.35</v>
      </c>
    </row>
    <row r="1099" spans="1:10" ht="13.8" thickBot="1">
      <c r="A1099" s="188"/>
      <c r="B1099" s="188"/>
      <c r="C1099" s="188"/>
      <c r="D1099" s="188"/>
      <c r="E1099" s="188" t="s">
        <v>578</v>
      </c>
      <c r="F1099" s="189">
        <v>0.09</v>
      </c>
      <c r="G1099" s="188"/>
      <c r="H1099" s="203" t="s">
        <v>579</v>
      </c>
      <c r="I1099" s="203"/>
      <c r="J1099" s="189">
        <v>0.44</v>
      </c>
    </row>
    <row r="1100" spans="1:10" ht="0.9" customHeight="1" thickTop="1">
      <c r="A1100" s="190"/>
      <c r="B1100" s="190"/>
      <c r="C1100" s="190"/>
      <c r="D1100" s="190"/>
      <c r="E1100" s="190"/>
      <c r="F1100" s="190"/>
      <c r="G1100" s="190"/>
      <c r="H1100" s="190"/>
      <c r="I1100" s="190"/>
      <c r="J1100" s="190"/>
    </row>
    <row r="1101" spans="1:10" ht="18" customHeight="1">
      <c r="A1101" s="123"/>
      <c r="B1101" s="125" t="s">
        <v>242</v>
      </c>
      <c r="C1101" s="123" t="s">
        <v>243</v>
      </c>
      <c r="D1101" s="123" t="s">
        <v>244</v>
      </c>
      <c r="E1101" s="198" t="s">
        <v>558</v>
      </c>
      <c r="F1101" s="198"/>
      <c r="G1101" s="124" t="s">
        <v>245</v>
      </c>
      <c r="H1101" s="125" t="s">
        <v>246</v>
      </c>
      <c r="I1101" s="125" t="s">
        <v>247</v>
      </c>
      <c r="J1101" s="125" t="s">
        <v>249</v>
      </c>
    </row>
    <row r="1102" spans="1:10" ht="24" customHeight="1">
      <c r="A1102" s="130" t="s">
        <v>559</v>
      </c>
      <c r="B1102" s="131" t="s">
        <v>1030</v>
      </c>
      <c r="C1102" s="130" t="s">
        <v>268</v>
      </c>
      <c r="D1102" s="130" t="s">
        <v>1031</v>
      </c>
      <c r="E1102" s="206" t="s">
        <v>563</v>
      </c>
      <c r="F1102" s="206"/>
      <c r="G1102" s="132" t="s">
        <v>6</v>
      </c>
      <c r="H1102" s="177">
        <v>1</v>
      </c>
      <c r="I1102" s="133">
        <v>0.23</v>
      </c>
      <c r="J1102" s="133">
        <v>0.23</v>
      </c>
    </row>
    <row r="1103" spans="1:10" ht="24" customHeight="1">
      <c r="A1103" s="183" t="s">
        <v>565</v>
      </c>
      <c r="B1103" s="184" t="s">
        <v>1032</v>
      </c>
      <c r="C1103" s="183" t="s">
        <v>268</v>
      </c>
      <c r="D1103" s="183" t="s">
        <v>1033</v>
      </c>
      <c r="E1103" s="204" t="s">
        <v>599</v>
      </c>
      <c r="F1103" s="204"/>
      <c r="G1103" s="185" t="s">
        <v>6</v>
      </c>
      <c r="H1103" s="186">
        <v>1.2E-2</v>
      </c>
      <c r="I1103" s="187">
        <v>19.54</v>
      </c>
      <c r="J1103" s="187">
        <v>0.23</v>
      </c>
    </row>
    <row r="1104" spans="1:10">
      <c r="A1104" s="188"/>
      <c r="B1104" s="188"/>
      <c r="C1104" s="188"/>
      <c r="D1104" s="188"/>
      <c r="E1104" s="188" t="s">
        <v>575</v>
      </c>
      <c r="F1104" s="189">
        <v>0.23</v>
      </c>
      <c r="G1104" s="188" t="s">
        <v>576</v>
      </c>
      <c r="H1104" s="189">
        <v>0</v>
      </c>
      <c r="I1104" s="188" t="s">
        <v>577</v>
      </c>
      <c r="J1104" s="189">
        <v>0.23</v>
      </c>
    </row>
    <row r="1105" spans="1:10" ht="13.8" thickBot="1">
      <c r="A1105" s="188"/>
      <c r="B1105" s="188"/>
      <c r="C1105" s="188"/>
      <c r="D1105" s="188"/>
      <c r="E1105" s="188" t="s">
        <v>578</v>
      </c>
      <c r="F1105" s="189">
        <v>0.06</v>
      </c>
      <c r="G1105" s="188"/>
      <c r="H1105" s="203" t="s">
        <v>579</v>
      </c>
      <c r="I1105" s="203"/>
      <c r="J1105" s="189">
        <v>0.28999999999999998</v>
      </c>
    </row>
    <row r="1106" spans="1:10" ht="0.9" customHeight="1" thickTop="1">
      <c r="A1106" s="190"/>
      <c r="B1106" s="190"/>
      <c r="C1106" s="190"/>
      <c r="D1106" s="190"/>
      <c r="E1106" s="190"/>
      <c r="F1106" s="190"/>
      <c r="G1106" s="190"/>
      <c r="H1106" s="190"/>
      <c r="I1106" s="190"/>
      <c r="J1106" s="190"/>
    </row>
    <row r="1107" spans="1:10" ht="18" customHeight="1">
      <c r="A1107" s="123"/>
      <c r="B1107" s="125" t="s">
        <v>242</v>
      </c>
      <c r="C1107" s="123" t="s">
        <v>243</v>
      </c>
      <c r="D1107" s="123" t="s">
        <v>244</v>
      </c>
      <c r="E1107" s="198" t="s">
        <v>558</v>
      </c>
      <c r="F1107" s="198"/>
      <c r="G1107" s="124" t="s">
        <v>245</v>
      </c>
      <c r="H1107" s="125" t="s">
        <v>246</v>
      </c>
      <c r="I1107" s="125" t="s">
        <v>247</v>
      </c>
      <c r="J1107" s="125" t="s">
        <v>249</v>
      </c>
    </row>
    <row r="1108" spans="1:10" ht="24" customHeight="1">
      <c r="A1108" s="130" t="s">
        <v>559</v>
      </c>
      <c r="B1108" s="131" t="s">
        <v>1034</v>
      </c>
      <c r="C1108" s="130" t="s">
        <v>268</v>
      </c>
      <c r="D1108" s="130" t="s">
        <v>1035</v>
      </c>
      <c r="E1108" s="206" t="s">
        <v>563</v>
      </c>
      <c r="F1108" s="206"/>
      <c r="G1108" s="132" t="s">
        <v>6</v>
      </c>
      <c r="H1108" s="177">
        <v>1</v>
      </c>
      <c r="I1108" s="133">
        <v>0.25</v>
      </c>
      <c r="J1108" s="133">
        <v>0.25</v>
      </c>
    </row>
    <row r="1109" spans="1:10" ht="24" customHeight="1">
      <c r="A1109" s="183" t="s">
        <v>565</v>
      </c>
      <c r="B1109" s="184" t="s">
        <v>625</v>
      </c>
      <c r="C1109" s="183" t="s">
        <v>268</v>
      </c>
      <c r="D1109" s="183" t="s">
        <v>626</v>
      </c>
      <c r="E1109" s="204" t="s">
        <v>599</v>
      </c>
      <c r="F1109" s="204"/>
      <c r="G1109" s="185" t="s">
        <v>6</v>
      </c>
      <c r="H1109" s="186">
        <v>1.72E-2</v>
      </c>
      <c r="I1109" s="187">
        <v>14.57</v>
      </c>
      <c r="J1109" s="187">
        <v>0.25</v>
      </c>
    </row>
    <row r="1110" spans="1:10">
      <c r="A1110" s="188"/>
      <c r="B1110" s="188"/>
      <c r="C1110" s="188"/>
      <c r="D1110" s="188"/>
      <c r="E1110" s="188" t="s">
        <v>575</v>
      </c>
      <c r="F1110" s="189">
        <v>0.25</v>
      </c>
      <c r="G1110" s="188" t="s">
        <v>576</v>
      </c>
      <c r="H1110" s="189">
        <v>0</v>
      </c>
      <c r="I1110" s="188" t="s">
        <v>577</v>
      </c>
      <c r="J1110" s="189">
        <v>0.25</v>
      </c>
    </row>
    <row r="1111" spans="1:10" ht="13.8" thickBot="1">
      <c r="A1111" s="188"/>
      <c r="B1111" s="188"/>
      <c r="C1111" s="188"/>
      <c r="D1111" s="188"/>
      <c r="E1111" s="188" t="s">
        <v>578</v>
      </c>
      <c r="F1111" s="189">
        <v>0.06</v>
      </c>
      <c r="G1111" s="188"/>
      <c r="H1111" s="203" t="s">
        <v>579</v>
      </c>
      <c r="I1111" s="203"/>
      <c r="J1111" s="189">
        <v>0.31</v>
      </c>
    </row>
    <row r="1112" spans="1:10" ht="0.9" customHeight="1" thickTop="1">
      <c r="A1112" s="190"/>
      <c r="B1112" s="190"/>
      <c r="C1112" s="190"/>
      <c r="D1112" s="190"/>
      <c r="E1112" s="190"/>
      <c r="F1112" s="190"/>
      <c r="G1112" s="190"/>
      <c r="H1112" s="190"/>
      <c r="I1112" s="190"/>
      <c r="J1112" s="190"/>
    </row>
    <row r="1113" spans="1:10" ht="18" customHeight="1">
      <c r="A1113" s="123"/>
      <c r="B1113" s="125" t="s">
        <v>242</v>
      </c>
      <c r="C1113" s="123" t="s">
        <v>243</v>
      </c>
      <c r="D1113" s="123" t="s">
        <v>244</v>
      </c>
      <c r="E1113" s="198" t="s">
        <v>558</v>
      </c>
      <c r="F1113" s="198"/>
      <c r="G1113" s="124" t="s">
        <v>245</v>
      </c>
      <c r="H1113" s="125" t="s">
        <v>246</v>
      </c>
      <c r="I1113" s="125" t="s">
        <v>247</v>
      </c>
      <c r="J1113" s="125" t="s">
        <v>249</v>
      </c>
    </row>
    <row r="1114" spans="1:10" ht="24" customHeight="1">
      <c r="A1114" s="130" t="s">
        <v>559</v>
      </c>
      <c r="B1114" s="131" t="s">
        <v>1036</v>
      </c>
      <c r="C1114" s="130" t="s">
        <v>268</v>
      </c>
      <c r="D1114" s="130" t="s">
        <v>1037</v>
      </c>
      <c r="E1114" s="206" t="s">
        <v>563</v>
      </c>
      <c r="F1114" s="206"/>
      <c r="G1114" s="132" t="s">
        <v>6</v>
      </c>
      <c r="H1114" s="177">
        <v>1</v>
      </c>
      <c r="I1114" s="133">
        <v>0.19</v>
      </c>
      <c r="J1114" s="133">
        <v>0.19</v>
      </c>
    </row>
    <row r="1115" spans="1:10" ht="24" customHeight="1">
      <c r="A1115" s="183" t="s">
        <v>565</v>
      </c>
      <c r="B1115" s="184" t="s">
        <v>1038</v>
      </c>
      <c r="C1115" s="183" t="s">
        <v>268</v>
      </c>
      <c r="D1115" s="183" t="s">
        <v>1039</v>
      </c>
      <c r="E1115" s="204" t="s">
        <v>599</v>
      </c>
      <c r="F1115" s="204"/>
      <c r="G1115" s="185" t="s">
        <v>6</v>
      </c>
      <c r="H1115" s="186">
        <v>9.4000000000000004E-3</v>
      </c>
      <c r="I1115" s="187">
        <v>20.75</v>
      </c>
      <c r="J1115" s="187">
        <v>0.19</v>
      </c>
    </row>
    <row r="1116" spans="1:10">
      <c r="A1116" s="188"/>
      <c r="B1116" s="188"/>
      <c r="C1116" s="188"/>
      <c r="D1116" s="188"/>
      <c r="E1116" s="188" t="s">
        <v>575</v>
      </c>
      <c r="F1116" s="189">
        <v>0.19</v>
      </c>
      <c r="G1116" s="188" t="s">
        <v>576</v>
      </c>
      <c r="H1116" s="189">
        <v>0</v>
      </c>
      <c r="I1116" s="188" t="s">
        <v>577</v>
      </c>
      <c r="J1116" s="189">
        <v>0.19</v>
      </c>
    </row>
    <row r="1117" spans="1:10" ht="13.8" thickBot="1">
      <c r="A1117" s="188"/>
      <c r="B1117" s="188"/>
      <c r="C1117" s="188"/>
      <c r="D1117" s="188"/>
      <c r="E1117" s="188" t="s">
        <v>578</v>
      </c>
      <c r="F1117" s="189">
        <v>0.05</v>
      </c>
      <c r="G1117" s="188"/>
      <c r="H1117" s="203" t="s">
        <v>579</v>
      </c>
      <c r="I1117" s="203"/>
      <c r="J1117" s="189">
        <v>0.24</v>
      </c>
    </row>
    <row r="1118" spans="1:10" ht="0.9" customHeight="1" thickTop="1">
      <c r="A1118" s="190"/>
      <c r="B1118" s="190"/>
      <c r="C1118" s="190"/>
      <c r="D1118" s="190"/>
      <c r="E1118" s="190"/>
      <c r="F1118" s="190"/>
      <c r="G1118" s="190"/>
      <c r="H1118" s="190"/>
      <c r="I1118" s="190"/>
      <c r="J1118" s="190"/>
    </row>
    <row r="1119" spans="1:10" ht="18" customHeight="1">
      <c r="A1119" s="123"/>
      <c r="B1119" s="125" t="s">
        <v>242</v>
      </c>
      <c r="C1119" s="123" t="s">
        <v>243</v>
      </c>
      <c r="D1119" s="123" t="s">
        <v>244</v>
      </c>
      <c r="E1119" s="198" t="s">
        <v>558</v>
      </c>
      <c r="F1119" s="198"/>
      <c r="G1119" s="124" t="s">
        <v>245</v>
      </c>
      <c r="H1119" s="125" t="s">
        <v>246</v>
      </c>
      <c r="I1119" s="125" t="s">
        <v>247</v>
      </c>
      <c r="J1119" s="125" t="s">
        <v>249</v>
      </c>
    </row>
    <row r="1120" spans="1:10" ht="24" customHeight="1">
      <c r="A1120" s="130" t="s">
        <v>559</v>
      </c>
      <c r="B1120" s="131" t="s">
        <v>1040</v>
      </c>
      <c r="C1120" s="130" t="s">
        <v>268</v>
      </c>
      <c r="D1120" s="130" t="s">
        <v>1041</v>
      </c>
      <c r="E1120" s="206" t="s">
        <v>563</v>
      </c>
      <c r="F1120" s="206"/>
      <c r="G1120" s="132" t="s">
        <v>6</v>
      </c>
      <c r="H1120" s="177">
        <v>1</v>
      </c>
      <c r="I1120" s="133">
        <v>0.18</v>
      </c>
      <c r="J1120" s="133">
        <v>0.18</v>
      </c>
    </row>
    <row r="1121" spans="1:10" ht="24" customHeight="1">
      <c r="A1121" s="183" t="s">
        <v>565</v>
      </c>
      <c r="B1121" s="184" t="s">
        <v>1042</v>
      </c>
      <c r="C1121" s="183" t="s">
        <v>268</v>
      </c>
      <c r="D1121" s="183" t="s">
        <v>1043</v>
      </c>
      <c r="E1121" s="204" t="s">
        <v>599</v>
      </c>
      <c r="F1121" s="204"/>
      <c r="G1121" s="185" t="s">
        <v>6</v>
      </c>
      <c r="H1121" s="186">
        <v>1.2E-2</v>
      </c>
      <c r="I1121" s="187">
        <v>15.49</v>
      </c>
      <c r="J1121" s="187">
        <v>0.18</v>
      </c>
    </row>
    <row r="1122" spans="1:10">
      <c r="A1122" s="188"/>
      <c r="B1122" s="188"/>
      <c r="C1122" s="188"/>
      <c r="D1122" s="188"/>
      <c r="E1122" s="188" t="s">
        <v>575</v>
      </c>
      <c r="F1122" s="189">
        <v>0.18</v>
      </c>
      <c r="G1122" s="188" t="s">
        <v>576</v>
      </c>
      <c r="H1122" s="189">
        <v>0</v>
      </c>
      <c r="I1122" s="188" t="s">
        <v>577</v>
      </c>
      <c r="J1122" s="189">
        <v>0.18</v>
      </c>
    </row>
    <row r="1123" spans="1:10" ht="13.8" thickBot="1">
      <c r="A1123" s="188"/>
      <c r="B1123" s="188"/>
      <c r="C1123" s="188"/>
      <c r="D1123" s="188"/>
      <c r="E1123" s="188" t="s">
        <v>578</v>
      </c>
      <c r="F1123" s="189">
        <v>0.04</v>
      </c>
      <c r="G1123" s="188"/>
      <c r="H1123" s="203" t="s">
        <v>579</v>
      </c>
      <c r="I1123" s="203"/>
      <c r="J1123" s="189">
        <v>0.22</v>
      </c>
    </row>
    <row r="1124" spans="1:10" ht="0.9" customHeight="1" thickTop="1">
      <c r="A1124" s="190"/>
      <c r="B1124" s="190"/>
      <c r="C1124" s="190"/>
      <c r="D1124" s="190"/>
      <c r="E1124" s="190"/>
      <c r="F1124" s="190"/>
      <c r="G1124" s="190"/>
      <c r="H1124" s="190"/>
      <c r="I1124" s="190"/>
      <c r="J1124" s="190"/>
    </row>
    <row r="1125" spans="1:10" ht="18" customHeight="1">
      <c r="A1125" s="123"/>
      <c r="B1125" s="125" t="s">
        <v>242</v>
      </c>
      <c r="C1125" s="123" t="s">
        <v>243</v>
      </c>
      <c r="D1125" s="123" t="s">
        <v>244</v>
      </c>
      <c r="E1125" s="198" t="s">
        <v>558</v>
      </c>
      <c r="F1125" s="198"/>
      <c r="G1125" s="124" t="s">
        <v>245</v>
      </c>
      <c r="H1125" s="125" t="s">
        <v>246</v>
      </c>
      <c r="I1125" s="125" t="s">
        <v>247</v>
      </c>
      <c r="J1125" s="125" t="s">
        <v>249</v>
      </c>
    </row>
    <row r="1126" spans="1:10" ht="24" customHeight="1">
      <c r="A1126" s="130" t="s">
        <v>559</v>
      </c>
      <c r="B1126" s="131" t="s">
        <v>673</v>
      </c>
      <c r="C1126" s="130" t="s">
        <v>268</v>
      </c>
      <c r="D1126" s="130" t="s">
        <v>10</v>
      </c>
      <c r="E1126" s="206" t="s">
        <v>563</v>
      </c>
      <c r="F1126" s="206"/>
      <c r="G1126" s="132" t="s">
        <v>6</v>
      </c>
      <c r="H1126" s="177">
        <v>1</v>
      </c>
      <c r="I1126" s="133">
        <v>29.69</v>
      </c>
      <c r="J1126" s="133">
        <v>29.69</v>
      </c>
    </row>
    <row r="1127" spans="1:10" ht="24" customHeight="1">
      <c r="A1127" s="178" t="s">
        <v>561</v>
      </c>
      <c r="B1127" s="179" t="s">
        <v>982</v>
      </c>
      <c r="C1127" s="178" t="s">
        <v>268</v>
      </c>
      <c r="D1127" s="178" t="s">
        <v>983</v>
      </c>
      <c r="E1127" s="205" t="s">
        <v>563</v>
      </c>
      <c r="F1127" s="205"/>
      <c r="G1127" s="180" t="s">
        <v>6</v>
      </c>
      <c r="H1127" s="181">
        <v>1</v>
      </c>
      <c r="I1127" s="182">
        <v>0.77</v>
      </c>
      <c r="J1127" s="182">
        <v>0.77</v>
      </c>
    </row>
    <row r="1128" spans="1:10" ht="24" customHeight="1">
      <c r="A1128" s="183" t="s">
        <v>565</v>
      </c>
      <c r="B1128" s="184" t="s">
        <v>867</v>
      </c>
      <c r="C1128" s="183" t="s">
        <v>268</v>
      </c>
      <c r="D1128" s="183" t="s">
        <v>868</v>
      </c>
      <c r="E1128" s="204" t="s">
        <v>869</v>
      </c>
      <c r="F1128" s="204"/>
      <c r="G1128" s="185" t="s">
        <v>6</v>
      </c>
      <c r="H1128" s="186">
        <v>1</v>
      </c>
      <c r="I1128" s="187">
        <v>0.01</v>
      </c>
      <c r="J1128" s="187">
        <v>0.01</v>
      </c>
    </row>
    <row r="1129" spans="1:10" ht="24" customHeight="1">
      <c r="A1129" s="183" t="s">
        <v>565</v>
      </c>
      <c r="B1129" s="184" t="s">
        <v>984</v>
      </c>
      <c r="C1129" s="183" t="s">
        <v>268</v>
      </c>
      <c r="D1129" s="183" t="s">
        <v>985</v>
      </c>
      <c r="E1129" s="204" t="s">
        <v>599</v>
      </c>
      <c r="F1129" s="204"/>
      <c r="G1129" s="185" t="s">
        <v>6</v>
      </c>
      <c r="H1129" s="186">
        <v>1</v>
      </c>
      <c r="I1129" s="187">
        <v>25.55</v>
      </c>
      <c r="J1129" s="187">
        <v>25.55</v>
      </c>
    </row>
    <row r="1130" spans="1:10" ht="24" customHeight="1">
      <c r="A1130" s="183" t="s">
        <v>565</v>
      </c>
      <c r="B1130" s="184" t="s">
        <v>908</v>
      </c>
      <c r="C1130" s="183" t="s">
        <v>268</v>
      </c>
      <c r="D1130" s="183" t="s">
        <v>909</v>
      </c>
      <c r="E1130" s="204" t="s">
        <v>593</v>
      </c>
      <c r="F1130" s="204"/>
      <c r="G1130" s="185" t="s">
        <v>6</v>
      </c>
      <c r="H1130" s="186">
        <v>1</v>
      </c>
      <c r="I1130" s="187">
        <v>1.07</v>
      </c>
      <c r="J1130" s="187">
        <v>1.07</v>
      </c>
    </row>
    <row r="1131" spans="1:10" ht="24" customHeight="1">
      <c r="A1131" s="183" t="s">
        <v>565</v>
      </c>
      <c r="B1131" s="184" t="s">
        <v>872</v>
      </c>
      <c r="C1131" s="183" t="s">
        <v>268</v>
      </c>
      <c r="D1131" s="183" t="s">
        <v>873</v>
      </c>
      <c r="E1131" s="204" t="s">
        <v>869</v>
      </c>
      <c r="F1131" s="204"/>
      <c r="G1131" s="185" t="s">
        <v>6</v>
      </c>
      <c r="H1131" s="186">
        <v>1</v>
      </c>
      <c r="I1131" s="187">
        <v>0.81</v>
      </c>
      <c r="J1131" s="187">
        <v>0.81</v>
      </c>
    </row>
    <row r="1132" spans="1:10" ht="24" customHeight="1">
      <c r="A1132" s="183" t="s">
        <v>565</v>
      </c>
      <c r="B1132" s="184" t="s">
        <v>910</v>
      </c>
      <c r="C1132" s="183" t="s">
        <v>268</v>
      </c>
      <c r="D1132" s="183" t="s">
        <v>911</v>
      </c>
      <c r="E1132" s="204" t="s">
        <v>593</v>
      </c>
      <c r="F1132" s="204"/>
      <c r="G1132" s="185" t="s">
        <v>6</v>
      </c>
      <c r="H1132" s="186">
        <v>1</v>
      </c>
      <c r="I1132" s="187">
        <v>0.78</v>
      </c>
      <c r="J1132" s="187">
        <v>0.78</v>
      </c>
    </row>
    <row r="1133" spans="1:10" ht="24" customHeight="1">
      <c r="A1133" s="183" t="s">
        <v>565</v>
      </c>
      <c r="B1133" s="184" t="s">
        <v>876</v>
      </c>
      <c r="C1133" s="183" t="s">
        <v>268</v>
      </c>
      <c r="D1133" s="183" t="s">
        <v>877</v>
      </c>
      <c r="E1133" s="204" t="s">
        <v>619</v>
      </c>
      <c r="F1133" s="204"/>
      <c r="G1133" s="185" t="s">
        <v>6</v>
      </c>
      <c r="H1133" s="186">
        <v>1</v>
      </c>
      <c r="I1133" s="187">
        <v>0.06</v>
      </c>
      <c r="J1133" s="187">
        <v>0.06</v>
      </c>
    </row>
    <row r="1134" spans="1:10" ht="24" customHeight="1">
      <c r="A1134" s="183" t="s">
        <v>565</v>
      </c>
      <c r="B1134" s="184" t="s">
        <v>878</v>
      </c>
      <c r="C1134" s="183" t="s">
        <v>268</v>
      </c>
      <c r="D1134" s="183" t="s">
        <v>879</v>
      </c>
      <c r="E1134" s="204" t="s">
        <v>621</v>
      </c>
      <c r="F1134" s="204"/>
      <c r="G1134" s="185" t="s">
        <v>6</v>
      </c>
      <c r="H1134" s="186">
        <v>1</v>
      </c>
      <c r="I1134" s="187">
        <v>0.64</v>
      </c>
      <c r="J1134" s="187">
        <v>0.64</v>
      </c>
    </row>
    <row r="1135" spans="1:10">
      <c r="A1135" s="188"/>
      <c r="B1135" s="188"/>
      <c r="C1135" s="188"/>
      <c r="D1135" s="188"/>
      <c r="E1135" s="188" t="s">
        <v>575</v>
      </c>
      <c r="F1135" s="189">
        <v>26.32</v>
      </c>
      <c r="G1135" s="188" t="s">
        <v>576</v>
      </c>
      <c r="H1135" s="189">
        <v>0</v>
      </c>
      <c r="I1135" s="188" t="s">
        <v>577</v>
      </c>
      <c r="J1135" s="189">
        <v>26.32</v>
      </c>
    </row>
    <row r="1136" spans="1:10" ht="13.8" thickBot="1">
      <c r="A1136" s="188"/>
      <c r="B1136" s="188"/>
      <c r="C1136" s="188"/>
      <c r="D1136" s="188"/>
      <c r="E1136" s="188" t="s">
        <v>578</v>
      </c>
      <c r="F1136" s="189">
        <v>8.01</v>
      </c>
      <c r="G1136" s="188"/>
      <c r="H1136" s="203" t="s">
        <v>579</v>
      </c>
      <c r="I1136" s="203"/>
      <c r="J1136" s="189">
        <v>37.700000000000003</v>
      </c>
    </row>
    <row r="1137" spans="1:10" ht="0.9" customHeight="1" thickTop="1">
      <c r="A1137" s="190"/>
      <c r="B1137" s="190"/>
      <c r="C1137" s="190"/>
      <c r="D1137" s="190"/>
      <c r="E1137" s="190"/>
      <c r="F1137" s="190"/>
      <c r="G1137" s="190"/>
      <c r="H1137" s="190"/>
      <c r="I1137" s="190"/>
      <c r="J1137" s="190"/>
    </row>
    <row r="1138" spans="1:10" ht="18" customHeight="1">
      <c r="A1138" s="123"/>
      <c r="B1138" s="125" t="s">
        <v>242</v>
      </c>
      <c r="C1138" s="123" t="s">
        <v>243</v>
      </c>
      <c r="D1138" s="123" t="s">
        <v>244</v>
      </c>
      <c r="E1138" s="198" t="s">
        <v>558</v>
      </c>
      <c r="F1138" s="198"/>
      <c r="G1138" s="124" t="s">
        <v>245</v>
      </c>
      <c r="H1138" s="125" t="s">
        <v>246</v>
      </c>
      <c r="I1138" s="125" t="s">
        <v>247</v>
      </c>
      <c r="J1138" s="125" t="s">
        <v>249</v>
      </c>
    </row>
    <row r="1139" spans="1:10" ht="48" customHeight="1">
      <c r="A1139" s="130" t="s">
        <v>559</v>
      </c>
      <c r="B1139" s="131" t="s">
        <v>662</v>
      </c>
      <c r="C1139" s="130" t="s">
        <v>268</v>
      </c>
      <c r="D1139" s="130" t="s">
        <v>663</v>
      </c>
      <c r="E1139" s="206" t="s">
        <v>637</v>
      </c>
      <c r="F1139" s="206"/>
      <c r="G1139" s="132" t="s">
        <v>4</v>
      </c>
      <c r="H1139" s="177">
        <v>1</v>
      </c>
      <c r="I1139" s="133">
        <v>33.950000000000003</v>
      </c>
      <c r="J1139" s="133">
        <v>33.950000000000003</v>
      </c>
    </row>
    <row r="1140" spans="1:10" ht="48" customHeight="1">
      <c r="A1140" s="178" t="s">
        <v>561</v>
      </c>
      <c r="B1140" s="179" t="s">
        <v>888</v>
      </c>
      <c r="C1140" s="178" t="s">
        <v>268</v>
      </c>
      <c r="D1140" s="178" t="s">
        <v>889</v>
      </c>
      <c r="E1140" s="205" t="s">
        <v>563</v>
      </c>
      <c r="F1140" s="205"/>
      <c r="G1140" s="180" t="s">
        <v>21</v>
      </c>
      <c r="H1140" s="181">
        <v>2.93E-2</v>
      </c>
      <c r="I1140" s="182">
        <v>458.62</v>
      </c>
      <c r="J1140" s="182">
        <v>13.43</v>
      </c>
    </row>
    <row r="1141" spans="1:10" ht="24" customHeight="1">
      <c r="A1141" s="178" t="s">
        <v>561</v>
      </c>
      <c r="B1141" s="179" t="s">
        <v>564</v>
      </c>
      <c r="C1141" s="178" t="s">
        <v>268</v>
      </c>
      <c r="D1141" s="178" t="s">
        <v>13</v>
      </c>
      <c r="E1141" s="205" t="s">
        <v>563</v>
      </c>
      <c r="F1141" s="205"/>
      <c r="G1141" s="180" t="s">
        <v>6</v>
      </c>
      <c r="H1141" s="181">
        <v>0.4</v>
      </c>
      <c r="I1141" s="182">
        <v>18.05</v>
      </c>
      <c r="J1141" s="182">
        <v>7.22</v>
      </c>
    </row>
    <row r="1142" spans="1:10" ht="24" customHeight="1">
      <c r="A1142" s="178" t="s">
        <v>561</v>
      </c>
      <c r="B1142" s="179" t="s">
        <v>624</v>
      </c>
      <c r="C1142" s="178" t="s">
        <v>268</v>
      </c>
      <c r="D1142" s="178" t="s">
        <v>12</v>
      </c>
      <c r="E1142" s="205" t="s">
        <v>563</v>
      </c>
      <c r="F1142" s="205"/>
      <c r="G1142" s="180" t="s">
        <v>6</v>
      </c>
      <c r="H1142" s="181">
        <v>0.4</v>
      </c>
      <c r="I1142" s="182">
        <v>24.14</v>
      </c>
      <c r="J1142" s="182">
        <v>9.65</v>
      </c>
    </row>
    <row r="1143" spans="1:10" ht="24" customHeight="1">
      <c r="A1143" s="183" t="s">
        <v>565</v>
      </c>
      <c r="B1143" s="184" t="s">
        <v>1044</v>
      </c>
      <c r="C1143" s="183" t="s">
        <v>268</v>
      </c>
      <c r="D1143" s="183" t="s">
        <v>1045</v>
      </c>
      <c r="E1143" s="204" t="s">
        <v>568</v>
      </c>
      <c r="F1143" s="204"/>
      <c r="G1143" s="185" t="s">
        <v>4</v>
      </c>
      <c r="H1143" s="186">
        <v>0.15809999999999999</v>
      </c>
      <c r="I1143" s="187">
        <v>23.14</v>
      </c>
      <c r="J1143" s="187">
        <v>3.65</v>
      </c>
    </row>
    <row r="1144" spans="1:10">
      <c r="A1144" s="188"/>
      <c r="B1144" s="188"/>
      <c r="C1144" s="188"/>
      <c r="D1144" s="188"/>
      <c r="E1144" s="188" t="s">
        <v>575</v>
      </c>
      <c r="F1144" s="189">
        <v>16.239999999999998</v>
      </c>
      <c r="G1144" s="188" t="s">
        <v>576</v>
      </c>
      <c r="H1144" s="189">
        <v>0</v>
      </c>
      <c r="I1144" s="188" t="s">
        <v>577</v>
      </c>
      <c r="J1144" s="189">
        <v>16.239999999999998</v>
      </c>
    </row>
    <row r="1145" spans="1:10" ht="13.8" thickBot="1">
      <c r="A1145" s="188"/>
      <c r="B1145" s="188"/>
      <c r="C1145" s="188"/>
      <c r="D1145" s="188"/>
      <c r="E1145" s="188" t="s">
        <v>578</v>
      </c>
      <c r="F1145" s="189">
        <v>9.16</v>
      </c>
      <c r="G1145" s="188"/>
      <c r="H1145" s="203" t="s">
        <v>579</v>
      </c>
      <c r="I1145" s="203"/>
      <c r="J1145" s="189">
        <v>43.11</v>
      </c>
    </row>
    <row r="1146" spans="1:10" ht="0.9" customHeight="1" thickTop="1">
      <c r="A1146" s="190"/>
      <c r="B1146" s="190"/>
      <c r="C1146" s="190"/>
      <c r="D1146" s="190"/>
      <c r="E1146" s="190"/>
      <c r="F1146" s="190"/>
      <c r="G1146" s="190"/>
      <c r="H1146" s="190"/>
      <c r="I1146" s="190"/>
      <c r="J1146" s="190"/>
    </row>
    <row r="1147" spans="1:10" ht="18" customHeight="1">
      <c r="A1147" s="123"/>
      <c r="B1147" s="125" t="s">
        <v>242</v>
      </c>
      <c r="C1147" s="123" t="s">
        <v>243</v>
      </c>
      <c r="D1147" s="123" t="s">
        <v>244</v>
      </c>
      <c r="E1147" s="198" t="s">
        <v>558</v>
      </c>
      <c r="F1147" s="198"/>
      <c r="G1147" s="124" t="s">
        <v>245</v>
      </c>
      <c r="H1147" s="125" t="s">
        <v>246</v>
      </c>
      <c r="I1147" s="125" t="s">
        <v>247</v>
      </c>
      <c r="J1147" s="125" t="s">
        <v>249</v>
      </c>
    </row>
    <row r="1148" spans="1:10" ht="24" customHeight="1">
      <c r="A1148" s="130" t="s">
        <v>559</v>
      </c>
      <c r="B1148" s="131" t="s">
        <v>676</v>
      </c>
      <c r="C1148" s="130" t="s">
        <v>268</v>
      </c>
      <c r="D1148" s="130" t="s">
        <v>9</v>
      </c>
      <c r="E1148" s="206" t="s">
        <v>563</v>
      </c>
      <c r="F1148" s="206"/>
      <c r="G1148" s="132" t="s">
        <v>6</v>
      </c>
      <c r="H1148" s="177">
        <v>1</v>
      </c>
      <c r="I1148" s="133">
        <v>23.18</v>
      </c>
      <c r="J1148" s="133">
        <v>23.18</v>
      </c>
    </row>
    <row r="1149" spans="1:10" ht="24" customHeight="1">
      <c r="A1149" s="178" t="s">
        <v>561</v>
      </c>
      <c r="B1149" s="179" t="s">
        <v>986</v>
      </c>
      <c r="C1149" s="178" t="s">
        <v>268</v>
      </c>
      <c r="D1149" s="178" t="s">
        <v>987</v>
      </c>
      <c r="E1149" s="205" t="s">
        <v>563</v>
      </c>
      <c r="F1149" s="205"/>
      <c r="G1149" s="180" t="s">
        <v>6</v>
      </c>
      <c r="H1149" s="181">
        <v>1</v>
      </c>
      <c r="I1149" s="182">
        <v>0.28999999999999998</v>
      </c>
      <c r="J1149" s="182">
        <v>0.28999999999999998</v>
      </c>
    </row>
    <row r="1150" spans="1:10" ht="24" customHeight="1">
      <c r="A1150" s="183" t="s">
        <v>565</v>
      </c>
      <c r="B1150" s="184" t="s">
        <v>867</v>
      </c>
      <c r="C1150" s="183" t="s">
        <v>268</v>
      </c>
      <c r="D1150" s="183" t="s">
        <v>868</v>
      </c>
      <c r="E1150" s="204" t="s">
        <v>869</v>
      </c>
      <c r="F1150" s="204"/>
      <c r="G1150" s="185" t="s">
        <v>6</v>
      </c>
      <c r="H1150" s="186">
        <v>1</v>
      </c>
      <c r="I1150" s="187">
        <v>0.01</v>
      </c>
      <c r="J1150" s="187">
        <v>0.01</v>
      </c>
    </row>
    <row r="1151" spans="1:10" ht="24" customHeight="1">
      <c r="A1151" s="183" t="s">
        <v>565</v>
      </c>
      <c r="B1151" s="184" t="s">
        <v>988</v>
      </c>
      <c r="C1151" s="183" t="s">
        <v>268</v>
      </c>
      <c r="D1151" s="183" t="s">
        <v>989</v>
      </c>
      <c r="E1151" s="204" t="s">
        <v>599</v>
      </c>
      <c r="F1151" s="204"/>
      <c r="G1151" s="185" t="s">
        <v>6</v>
      </c>
      <c r="H1151" s="186">
        <v>1</v>
      </c>
      <c r="I1151" s="187">
        <v>20.11</v>
      </c>
      <c r="J1151" s="187">
        <v>20.11</v>
      </c>
    </row>
    <row r="1152" spans="1:10" ht="24" customHeight="1">
      <c r="A1152" s="183" t="s">
        <v>565</v>
      </c>
      <c r="B1152" s="184" t="s">
        <v>916</v>
      </c>
      <c r="C1152" s="183" t="s">
        <v>268</v>
      </c>
      <c r="D1152" s="183" t="s">
        <v>917</v>
      </c>
      <c r="E1152" s="204" t="s">
        <v>593</v>
      </c>
      <c r="F1152" s="204"/>
      <c r="G1152" s="185" t="s">
        <v>6</v>
      </c>
      <c r="H1152" s="186">
        <v>1</v>
      </c>
      <c r="I1152" s="187">
        <v>0.94</v>
      </c>
      <c r="J1152" s="187">
        <v>0.94</v>
      </c>
    </row>
    <row r="1153" spans="1:10" ht="24" customHeight="1">
      <c r="A1153" s="183" t="s">
        <v>565</v>
      </c>
      <c r="B1153" s="184" t="s">
        <v>918</v>
      </c>
      <c r="C1153" s="183" t="s">
        <v>268</v>
      </c>
      <c r="D1153" s="183" t="s">
        <v>919</v>
      </c>
      <c r="E1153" s="204" t="s">
        <v>593</v>
      </c>
      <c r="F1153" s="204"/>
      <c r="G1153" s="185" t="s">
        <v>6</v>
      </c>
      <c r="H1153" s="186">
        <v>1</v>
      </c>
      <c r="I1153" s="187">
        <v>0.32</v>
      </c>
      <c r="J1153" s="187">
        <v>0.32</v>
      </c>
    </row>
    <row r="1154" spans="1:10" ht="24" customHeight="1">
      <c r="A1154" s="183" t="s">
        <v>565</v>
      </c>
      <c r="B1154" s="184" t="s">
        <v>872</v>
      </c>
      <c r="C1154" s="183" t="s">
        <v>268</v>
      </c>
      <c r="D1154" s="183" t="s">
        <v>873</v>
      </c>
      <c r="E1154" s="204" t="s">
        <v>869</v>
      </c>
      <c r="F1154" s="204"/>
      <c r="G1154" s="185" t="s">
        <v>6</v>
      </c>
      <c r="H1154" s="186">
        <v>1</v>
      </c>
      <c r="I1154" s="187">
        <v>0.81</v>
      </c>
      <c r="J1154" s="187">
        <v>0.81</v>
      </c>
    </row>
    <row r="1155" spans="1:10" ht="24" customHeight="1">
      <c r="A1155" s="183" t="s">
        <v>565</v>
      </c>
      <c r="B1155" s="184" t="s">
        <v>876</v>
      </c>
      <c r="C1155" s="183" t="s">
        <v>268</v>
      </c>
      <c r="D1155" s="183" t="s">
        <v>877</v>
      </c>
      <c r="E1155" s="204" t="s">
        <v>619</v>
      </c>
      <c r="F1155" s="204"/>
      <c r="G1155" s="185" t="s">
        <v>6</v>
      </c>
      <c r="H1155" s="186">
        <v>1</v>
      </c>
      <c r="I1155" s="187">
        <v>0.06</v>
      </c>
      <c r="J1155" s="187">
        <v>0.06</v>
      </c>
    </row>
    <row r="1156" spans="1:10" ht="24" customHeight="1">
      <c r="A1156" s="183" t="s">
        <v>565</v>
      </c>
      <c r="B1156" s="184" t="s">
        <v>878</v>
      </c>
      <c r="C1156" s="183" t="s">
        <v>268</v>
      </c>
      <c r="D1156" s="183" t="s">
        <v>879</v>
      </c>
      <c r="E1156" s="204" t="s">
        <v>621</v>
      </c>
      <c r="F1156" s="204"/>
      <c r="G1156" s="185" t="s">
        <v>6</v>
      </c>
      <c r="H1156" s="186">
        <v>1</v>
      </c>
      <c r="I1156" s="187">
        <v>0.64</v>
      </c>
      <c r="J1156" s="187">
        <v>0.64</v>
      </c>
    </row>
    <row r="1157" spans="1:10">
      <c r="A1157" s="188"/>
      <c r="B1157" s="188"/>
      <c r="C1157" s="188"/>
      <c r="D1157" s="188"/>
      <c r="E1157" s="188" t="s">
        <v>575</v>
      </c>
      <c r="F1157" s="189">
        <v>20.399999999999999</v>
      </c>
      <c r="G1157" s="188" t="s">
        <v>576</v>
      </c>
      <c r="H1157" s="189">
        <v>0</v>
      </c>
      <c r="I1157" s="188" t="s">
        <v>577</v>
      </c>
      <c r="J1157" s="189">
        <v>20.399999999999999</v>
      </c>
    </row>
    <row r="1158" spans="1:10" ht="13.8" thickBot="1">
      <c r="A1158" s="188"/>
      <c r="B1158" s="188"/>
      <c r="C1158" s="188"/>
      <c r="D1158" s="188"/>
      <c r="E1158" s="188" t="s">
        <v>578</v>
      </c>
      <c r="F1158" s="189">
        <v>6.25</v>
      </c>
      <c r="G1158" s="188"/>
      <c r="H1158" s="203" t="s">
        <v>579</v>
      </c>
      <c r="I1158" s="203"/>
      <c r="J1158" s="189">
        <v>29.43</v>
      </c>
    </row>
    <row r="1159" spans="1:10" ht="0.9" customHeight="1" thickTop="1">
      <c r="A1159" s="190"/>
      <c r="B1159" s="190"/>
      <c r="C1159" s="190"/>
      <c r="D1159" s="190"/>
      <c r="E1159" s="190"/>
      <c r="F1159" s="190"/>
      <c r="G1159" s="190"/>
      <c r="H1159" s="190"/>
      <c r="I1159" s="190"/>
      <c r="J1159" s="190"/>
    </row>
    <row r="1160" spans="1:10" ht="18" customHeight="1">
      <c r="A1160" s="123"/>
      <c r="B1160" s="125" t="s">
        <v>242</v>
      </c>
      <c r="C1160" s="123" t="s">
        <v>243</v>
      </c>
      <c r="D1160" s="123" t="s">
        <v>244</v>
      </c>
      <c r="E1160" s="198" t="s">
        <v>558</v>
      </c>
      <c r="F1160" s="198"/>
      <c r="G1160" s="124" t="s">
        <v>245</v>
      </c>
      <c r="H1160" s="125" t="s">
        <v>246</v>
      </c>
      <c r="I1160" s="125" t="s">
        <v>247</v>
      </c>
      <c r="J1160" s="125" t="s">
        <v>249</v>
      </c>
    </row>
    <row r="1161" spans="1:10" ht="36" customHeight="1">
      <c r="A1161" s="130" t="s">
        <v>559</v>
      </c>
      <c r="B1161" s="131" t="s">
        <v>751</v>
      </c>
      <c r="C1161" s="130" t="s">
        <v>268</v>
      </c>
      <c r="D1161" s="130" t="s">
        <v>752</v>
      </c>
      <c r="E1161" s="206" t="s">
        <v>749</v>
      </c>
      <c r="F1161" s="206"/>
      <c r="G1161" s="132" t="s">
        <v>753</v>
      </c>
      <c r="H1161" s="177">
        <v>1</v>
      </c>
      <c r="I1161" s="133">
        <v>22.11</v>
      </c>
      <c r="J1161" s="133">
        <v>22.11</v>
      </c>
    </row>
    <row r="1162" spans="1:10" ht="36" customHeight="1">
      <c r="A1162" s="178" t="s">
        <v>561</v>
      </c>
      <c r="B1162" s="179" t="s">
        <v>1046</v>
      </c>
      <c r="C1162" s="178" t="s">
        <v>268</v>
      </c>
      <c r="D1162" s="178" t="s">
        <v>1047</v>
      </c>
      <c r="E1162" s="205" t="s">
        <v>749</v>
      </c>
      <c r="F1162" s="205"/>
      <c r="G1162" s="180" t="s">
        <v>6</v>
      </c>
      <c r="H1162" s="181">
        <v>1</v>
      </c>
      <c r="I1162" s="182">
        <v>0.03</v>
      </c>
      <c r="J1162" s="182">
        <v>0.03</v>
      </c>
    </row>
    <row r="1163" spans="1:10" ht="36" customHeight="1">
      <c r="A1163" s="178" t="s">
        <v>561</v>
      </c>
      <c r="B1163" s="179" t="s">
        <v>1048</v>
      </c>
      <c r="C1163" s="178" t="s">
        <v>268</v>
      </c>
      <c r="D1163" s="178" t="s">
        <v>1049</v>
      </c>
      <c r="E1163" s="205" t="s">
        <v>749</v>
      </c>
      <c r="F1163" s="205"/>
      <c r="G1163" s="180" t="s">
        <v>6</v>
      </c>
      <c r="H1163" s="181">
        <v>1</v>
      </c>
      <c r="I1163" s="182">
        <v>0.3</v>
      </c>
      <c r="J1163" s="182">
        <v>0.3</v>
      </c>
    </row>
    <row r="1164" spans="1:10" ht="24" customHeight="1">
      <c r="A1164" s="178" t="s">
        <v>561</v>
      </c>
      <c r="B1164" s="179" t="s">
        <v>1050</v>
      </c>
      <c r="C1164" s="178" t="s">
        <v>268</v>
      </c>
      <c r="D1164" s="178" t="s">
        <v>114</v>
      </c>
      <c r="E1164" s="205" t="s">
        <v>563</v>
      </c>
      <c r="F1164" s="205"/>
      <c r="G1164" s="180" t="s">
        <v>6</v>
      </c>
      <c r="H1164" s="181">
        <v>1</v>
      </c>
      <c r="I1164" s="182">
        <v>21.78</v>
      </c>
      <c r="J1164" s="182">
        <v>21.78</v>
      </c>
    </row>
    <row r="1165" spans="1:10">
      <c r="A1165" s="188"/>
      <c r="B1165" s="188"/>
      <c r="C1165" s="188"/>
      <c r="D1165" s="188"/>
      <c r="E1165" s="188" t="s">
        <v>575</v>
      </c>
      <c r="F1165" s="189">
        <v>19.489999999999998</v>
      </c>
      <c r="G1165" s="188" t="s">
        <v>576</v>
      </c>
      <c r="H1165" s="189">
        <v>0</v>
      </c>
      <c r="I1165" s="188" t="s">
        <v>577</v>
      </c>
      <c r="J1165" s="189">
        <v>19.489999999999998</v>
      </c>
    </row>
    <row r="1166" spans="1:10" ht="13.8" thickBot="1">
      <c r="A1166" s="188"/>
      <c r="B1166" s="188"/>
      <c r="C1166" s="188"/>
      <c r="D1166" s="188"/>
      <c r="E1166" s="188" t="s">
        <v>578</v>
      </c>
      <c r="F1166" s="189">
        <v>5.96</v>
      </c>
      <c r="G1166" s="188"/>
      <c r="H1166" s="203" t="s">
        <v>579</v>
      </c>
      <c r="I1166" s="203"/>
      <c r="J1166" s="189">
        <v>28.07</v>
      </c>
    </row>
    <row r="1167" spans="1:10" ht="0.9" customHeight="1" thickTop="1">
      <c r="A1167" s="190"/>
      <c r="B1167" s="190"/>
      <c r="C1167" s="190"/>
      <c r="D1167" s="190"/>
      <c r="E1167" s="190"/>
      <c r="F1167" s="190"/>
      <c r="G1167" s="190"/>
      <c r="H1167" s="190"/>
      <c r="I1167" s="190"/>
      <c r="J1167" s="190"/>
    </row>
    <row r="1168" spans="1:10" ht="18" customHeight="1">
      <c r="A1168" s="123"/>
      <c r="B1168" s="125" t="s">
        <v>242</v>
      </c>
      <c r="C1168" s="123" t="s">
        <v>243</v>
      </c>
      <c r="D1168" s="123" t="s">
        <v>244</v>
      </c>
      <c r="E1168" s="198" t="s">
        <v>558</v>
      </c>
      <c r="F1168" s="198"/>
      <c r="G1168" s="124" t="s">
        <v>245</v>
      </c>
      <c r="H1168" s="125" t="s">
        <v>246</v>
      </c>
      <c r="I1168" s="125" t="s">
        <v>247</v>
      </c>
      <c r="J1168" s="125" t="s">
        <v>249</v>
      </c>
    </row>
    <row r="1169" spans="1:10" ht="36" customHeight="1">
      <c r="A1169" s="130" t="s">
        <v>559</v>
      </c>
      <c r="B1169" s="131" t="s">
        <v>747</v>
      </c>
      <c r="C1169" s="130" t="s">
        <v>268</v>
      </c>
      <c r="D1169" s="130" t="s">
        <v>748</v>
      </c>
      <c r="E1169" s="206" t="s">
        <v>749</v>
      </c>
      <c r="F1169" s="206"/>
      <c r="G1169" s="132" t="s">
        <v>750</v>
      </c>
      <c r="H1169" s="177">
        <v>1</v>
      </c>
      <c r="I1169" s="133">
        <v>22.95</v>
      </c>
      <c r="J1169" s="133">
        <v>22.95</v>
      </c>
    </row>
    <row r="1170" spans="1:10" ht="36" customHeight="1">
      <c r="A1170" s="178" t="s">
        <v>561</v>
      </c>
      <c r="B1170" s="179" t="s">
        <v>1048</v>
      </c>
      <c r="C1170" s="178" t="s">
        <v>268</v>
      </c>
      <c r="D1170" s="178" t="s">
        <v>1049</v>
      </c>
      <c r="E1170" s="205" t="s">
        <v>749</v>
      </c>
      <c r="F1170" s="205"/>
      <c r="G1170" s="180" t="s">
        <v>6</v>
      </c>
      <c r="H1170" s="181">
        <v>1</v>
      </c>
      <c r="I1170" s="182">
        <v>0.3</v>
      </c>
      <c r="J1170" s="182">
        <v>0.3</v>
      </c>
    </row>
    <row r="1171" spans="1:10" ht="36" customHeight="1">
      <c r="A1171" s="178" t="s">
        <v>561</v>
      </c>
      <c r="B1171" s="179" t="s">
        <v>1046</v>
      </c>
      <c r="C1171" s="178" t="s">
        <v>268</v>
      </c>
      <c r="D1171" s="178" t="s">
        <v>1047</v>
      </c>
      <c r="E1171" s="205" t="s">
        <v>749</v>
      </c>
      <c r="F1171" s="205"/>
      <c r="G1171" s="180" t="s">
        <v>6</v>
      </c>
      <c r="H1171" s="181">
        <v>1</v>
      </c>
      <c r="I1171" s="182">
        <v>0.03</v>
      </c>
      <c r="J1171" s="182">
        <v>0.03</v>
      </c>
    </row>
    <row r="1172" spans="1:10" ht="36" customHeight="1">
      <c r="A1172" s="178" t="s">
        <v>561</v>
      </c>
      <c r="B1172" s="179" t="s">
        <v>1051</v>
      </c>
      <c r="C1172" s="178" t="s">
        <v>268</v>
      </c>
      <c r="D1172" s="178" t="s">
        <v>1052</v>
      </c>
      <c r="E1172" s="205" t="s">
        <v>749</v>
      </c>
      <c r="F1172" s="205"/>
      <c r="G1172" s="180" t="s">
        <v>6</v>
      </c>
      <c r="H1172" s="181">
        <v>1</v>
      </c>
      <c r="I1172" s="182">
        <v>0.28000000000000003</v>
      </c>
      <c r="J1172" s="182">
        <v>0.28000000000000003</v>
      </c>
    </row>
    <row r="1173" spans="1:10" ht="36" customHeight="1">
      <c r="A1173" s="178" t="s">
        <v>561</v>
      </c>
      <c r="B1173" s="179" t="s">
        <v>1053</v>
      </c>
      <c r="C1173" s="178" t="s">
        <v>268</v>
      </c>
      <c r="D1173" s="178" t="s">
        <v>1054</v>
      </c>
      <c r="E1173" s="205" t="s">
        <v>749</v>
      </c>
      <c r="F1173" s="205"/>
      <c r="G1173" s="180" t="s">
        <v>6</v>
      </c>
      <c r="H1173" s="181">
        <v>1</v>
      </c>
      <c r="I1173" s="182">
        <v>0.56000000000000005</v>
      </c>
      <c r="J1173" s="182">
        <v>0.56000000000000005</v>
      </c>
    </row>
    <row r="1174" spans="1:10" ht="24" customHeight="1">
      <c r="A1174" s="178" t="s">
        <v>561</v>
      </c>
      <c r="B1174" s="179" t="s">
        <v>1050</v>
      </c>
      <c r="C1174" s="178" t="s">
        <v>268</v>
      </c>
      <c r="D1174" s="178" t="s">
        <v>114</v>
      </c>
      <c r="E1174" s="205" t="s">
        <v>563</v>
      </c>
      <c r="F1174" s="205"/>
      <c r="G1174" s="180" t="s">
        <v>6</v>
      </c>
      <c r="H1174" s="181">
        <v>1</v>
      </c>
      <c r="I1174" s="182">
        <v>21.78</v>
      </c>
      <c r="J1174" s="182">
        <v>21.78</v>
      </c>
    </row>
    <row r="1175" spans="1:10">
      <c r="A1175" s="188"/>
      <c r="B1175" s="188"/>
      <c r="C1175" s="188"/>
      <c r="D1175" s="188"/>
      <c r="E1175" s="188" t="s">
        <v>575</v>
      </c>
      <c r="F1175" s="189">
        <v>19.489999999999998</v>
      </c>
      <c r="G1175" s="188" t="s">
        <v>576</v>
      </c>
      <c r="H1175" s="189">
        <v>0</v>
      </c>
      <c r="I1175" s="188" t="s">
        <v>577</v>
      </c>
      <c r="J1175" s="189">
        <v>19.489999999999998</v>
      </c>
    </row>
    <row r="1176" spans="1:10" ht="13.8" thickBot="1">
      <c r="A1176" s="188"/>
      <c r="B1176" s="188"/>
      <c r="C1176" s="188"/>
      <c r="D1176" s="188"/>
      <c r="E1176" s="188" t="s">
        <v>578</v>
      </c>
      <c r="F1176" s="189">
        <v>6.19</v>
      </c>
      <c r="G1176" s="188"/>
      <c r="H1176" s="203" t="s">
        <v>579</v>
      </c>
      <c r="I1176" s="203"/>
      <c r="J1176" s="189">
        <v>29.14</v>
      </c>
    </row>
    <row r="1177" spans="1:10" ht="0.9" customHeight="1" thickTop="1">
      <c r="A1177" s="190"/>
      <c r="B1177" s="190"/>
      <c r="C1177" s="190"/>
      <c r="D1177" s="190"/>
      <c r="E1177" s="190"/>
      <c r="F1177" s="190"/>
      <c r="G1177" s="190"/>
      <c r="H1177" s="190"/>
      <c r="I1177" s="190"/>
      <c r="J1177" s="190"/>
    </row>
    <row r="1178" spans="1:10" ht="18" customHeight="1">
      <c r="A1178" s="123"/>
      <c r="B1178" s="125" t="s">
        <v>242</v>
      </c>
      <c r="C1178" s="123" t="s">
        <v>243</v>
      </c>
      <c r="D1178" s="123" t="s">
        <v>244</v>
      </c>
      <c r="E1178" s="198" t="s">
        <v>558</v>
      </c>
      <c r="F1178" s="198"/>
      <c r="G1178" s="124" t="s">
        <v>245</v>
      </c>
      <c r="H1178" s="125" t="s">
        <v>246</v>
      </c>
      <c r="I1178" s="125" t="s">
        <v>247</v>
      </c>
      <c r="J1178" s="125" t="s">
        <v>249</v>
      </c>
    </row>
    <row r="1179" spans="1:10" ht="36" customHeight="1">
      <c r="A1179" s="130" t="s">
        <v>559</v>
      </c>
      <c r="B1179" s="131" t="s">
        <v>1048</v>
      </c>
      <c r="C1179" s="130" t="s">
        <v>268</v>
      </c>
      <c r="D1179" s="130" t="s">
        <v>1049</v>
      </c>
      <c r="E1179" s="206" t="s">
        <v>749</v>
      </c>
      <c r="F1179" s="206"/>
      <c r="G1179" s="132" t="s">
        <v>6</v>
      </c>
      <c r="H1179" s="177">
        <v>1</v>
      </c>
      <c r="I1179" s="133">
        <v>0.3</v>
      </c>
      <c r="J1179" s="133">
        <v>0.3</v>
      </c>
    </row>
    <row r="1180" spans="1:10" ht="24" customHeight="1">
      <c r="A1180" s="183" t="s">
        <v>565</v>
      </c>
      <c r="B1180" s="184" t="s">
        <v>1055</v>
      </c>
      <c r="C1180" s="183" t="s">
        <v>268</v>
      </c>
      <c r="D1180" s="183" t="s">
        <v>1056</v>
      </c>
      <c r="E1180" s="204" t="s">
        <v>593</v>
      </c>
      <c r="F1180" s="204"/>
      <c r="G1180" s="185" t="s">
        <v>3</v>
      </c>
      <c r="H1180" s="186">
        <v>6.3999999999999997E-5</v>
      </c>
      <c r="I1180" s="187">
        <v>4797.3999999999996</v>
      </c>
      <c r="J1180" s="187">
        <v>0.3</v>
      </c>
    </row>
    <row r="1181" spans="1:10">
      <c r="A1181" s="188"/>
      <c r="B1181" s="188"/>
      <c r="C1181" s="188"/>
      <c r="D1181" s="188"/>
      <c r="E1181" s="188" t="s">
        <v>575</v>
      </c>
      <c r="F1181" s="189">
        <v>0</v>
      </c>
      <c r="G1181" s="188" t="s">
        <v>576</v>
      </c>
      <c r="H1181" s="189">
        <v>0</v>
      </c>
      <c r="I1181" s="188" t="s">
        <v>577</v>
      </c>
      <c r="J1181" s="189">
        <v>0</v>
      </c>
    </row>
    <row r="1182" spans="1:10" ht="13.8" thickBot="1">
      <c r="A1182" s="188"/>
      <c r="B1182" s="188"/>
      <c r="C1182" s="188"/>
      <c r="D1182" s="188"/>
      <c r="E1182" s="188" t="s">
        <v>578</v>
      </c>
      <c r="F1182" s="189">
        <v>0.08</v>
      </c>
      <c r="G1182" s="188"/>
      <c r="H1182" s="203" t="s">
        <v>579</v>
      </c>
      <c r="I1182" s="203"/>
      <c r="J1182" s="189">
        <v>0.38</v>
      </c>
    </row>
    <row r="1183" spans="1:10" ht="0.9" customHeight="1" thickTop="1">
      <c r="A1183" s="190"/>
      <c r="B1183" s="190"/>
      <c r="C1183" s="190"/>
      <c r="D1183" s="190"/>
      <c r="E1183" s="190"/>
      <c r="F1183" s="190"/>
      <c r="G1183" s="190"/>
      <c r="H1183" s="190"/>
      <c r="I1183" s="190"/>
      <c r="J1183" s="190"/>
    </row>
    <row r="1184" spans="1:10" ht="18" customHeight="1">
      <c r="A1184" s="123"/>
      <c r="B1184" s="125" t="s">
        <v>242</v>
      </c>
      <c r="C1184" s="123" t="s">
        <v>243</v>
      </c>
      <c r="D1184" s="123" t="s">
        <v>244</v>
      </c>
      <c r="E1184" s="198" t="s">
        <v>558</v>
      </c>
      <c r="F1184" s="198"/>
      <c r="G1184" s="124" t="s">
        <v>245</v>
      </c>
      <c r="H1184" s="125" t="s">
        <v>246</v>
      </c>
      <c r="I1184" s="125" t="s">
        <v>247</v>
      </c>
      <c r="J1184" s="125" t="s">
        <v>249</v>
      </c>
    </row>
    <row r="1185" spans="1:10" ht="36" customHeight="1">
      <c r="A1185" s="130" t="s">
        <v>559</v>
      </c>
      <c r="B1185" s="131" t="s">
        <v>1046</v>
      </c>
      <c r="C1185" s="130" t="s">
        <v>268</v>
      </c>
      <c r="D1185" s="130" t="s">
        <v>1047</v>
      </c>
      <c r="E1185" s="206" t="s">
        <v>749</v>
      </c>
      <c r="F1185" s="206"/>
      <c r="G1185" s="132" t="s">
        <v>6</v>
      </c>
      <c r="H1185" s="177">
        <v>1</v>
      </c>
      <c r="I1185" s="133">
        <v>0.03</v>
      </c>
      <c r="J1185" s="133">
        <v>0.03</v>
      </c>
    </row>
    <row r="1186" spans="1:10" ht="24" customHeight="1">
      <c r="A1186" s="183" t="s">
        <v>565</v>
      </c>
      <c r="B1186" s="184" t="s">
        <v>1055</v>
      </c>
      <c r="C1186" s="183" t="s">
        <v>268</v>
      </c>
      <c r="D1186" s="183" t="s">
        <v>1056</v>
      </c>
      <c r="E1186" s="204" t="s">
        <v>593</v>
      </c>
      <c r="F1186" s="204"/>
      <c r="G1186" s="185" t="s">
        <v>3</v>
      </c>
      <c r="H1186" s="186">
        <v>7.6000000000000001E-6</v>
      </c>
      <c r="I1186" s="187">
        <v>4797.3999999999996</v>
      </c>
      <c r="J1186" s="187">
        <v>0.03</v>
      </c>
    </row>
    <row r="1187" spans="1:10">
      <c r="A1187" s="188"/>
      <c r="B1187" s="188"/>
      <c r="C1187" s="188"/>
      <c r="D1187" s="188"/>
      <c r="E1187" s="188" t="s">
        <v>575</v>
      </c>
      <c r="F1187" s="189">
        <v>0</v>
      </c>
      <c r="G1187" s="188" t="s">
        <v>576</v>
      </c>
      <c r="H1187" s="189">
        <v>0</v>
      </c>
      <c r="I1187" s="188" t="s">
        <v>577</v>
      </c>
      <c r="J1187" s="189">
        <v>0</v>
      </c>
    </row>
    <row r="1188" spans="1:10" ht="13.8" thickBot="1">
      <c r="A1188" s="188"/>
      <c r="B1188" s="188"/>
      <c r="C1188" s="188"/>
      <c r="D1188" s="188"/>
      <c r="E1188" s="188" t="s">
        <v>578</v>
      </c>
      <c r="F1188" s="189">
        <v>0</v>
      </c>
      <c r="G1188" s="188"/>
      <c r="H1188" s="203" t="s">
        <v>579</v>
      </c>
      <c r="I1188" s="203"/>
      <c r="J1188" s="189">
        <v>0.03</v>
      </c>
    </row>
    <row r="1189" spans="1:10" ht="0.9" customHeight="1" thickTop="1">
      <c r="A1189" s="190"/>
      <c r="B1189" s="190"/>
      <c r="C1189" s="190"/>
      <c r="D1189" s="190"/>
      <c r="E1189" s="190"/>
      <c r="F1189" s="190"/>
      <c r="G1189" s="190"/>
      <c r="H1189" s="190"/>
      <c r="I1189" s="190"/>
      <c r="J1189" s="190"/>
    </row>
    <row r="1190" spans="1:10" ht="18" customHeight="1">
      <c r="A1190" s="123"/>
      <c r="B1190" s="125" t="s">
        <v>242</v>
      </c>
      <c r="C1190" s="123" t="s">
        <v>243</v>
      </c>
      <c r="D1190" s="123" t="s">
        <v>244</v>
      </c>
      <c r="E1190" s="198" t="s">
        <v>558</v>
      </c>
      <c r="F1190" s="198"/>
      <c r="G1190" s="124" t="s">
        <v>245</v>
      </c>
      <c r="H1190" s="125" t="s">
        <v>246</v>
      </c>
      <c r="I1190" s="125" t="s">
        <v>247</v>
      </c>
      <c r="J1190" s="125" t="s">
        <v>249</v>
      </c>
    </row>
    <row r="1191" spans="1:10" ht="36" customHeight="1">
      <c r="A1191" s="130" t="s">
        <v>559</v>
      </c>
      <c r="B1191" s="131" t="s">
        <v>1051</v>
      </c>
      <c r="C1191" s="130" t="s">
        <v>268</v>
      </c>
      <c r="D1191" s="130" t="s">
        <v>1052</v>
      </c>
      <c r="E1191" s="206" t="s">
        <v>749</v>
      </c>
      <c r="F1191" s="206"/>
      <c r="G1191" s="132" t="s">
        <v>6</v>
      </c>
      <c r="H1191" s="177">
        <v>1</v>
      </c>
      <c r="I1191" s="133">
        <v>0.28000000000000003</v>
      </c>
      <c r="J1191" s="133">
        <v>0.28000000000000003</v>
      </c>
    </row>
    <row r="1192" spans="1:10" ht="24" customHeight="1">
      <c r="A1192" s="183" t="s">
        <v>565</v>
      </c>
      <c r="B1192" s="184" t="s">
        <v>1055</v>
      </c>
      <c r="C1192" s="183" t="s">
        <v>268</v>
      </c>
      <c r="D1192" s="183" t="s">
        <v>1056</v>
      </c>
      <c r="E1192" s="204" t="s">
        <v>593</v>
      </c>
      <c r="F1192" s="204"/>
      <c r="G1192" s="185" t="s">
        <v>3</v>
      </c>
      <c r="H1192" s="186">
        <v>6.0000000000000002E-5</v>
      </c>
      <c r="I1192" s="187">
        <v>4797.3999999999996</v>
      </c>
      <c r="J1192" s="187">
        <v>0.28000000000000003</v>
      </c>
    </row>
    <row r="1193" spans="1:10">
      <c r="A1193" s="188"/>
      <c r="B1193" s="188"/>
      <c r="C1193" s="188"/>
      <c r="D1193" s="188"/>
      <c r="E1193" s="188" t="s">
        <v>575</v>
      </c>
      <c r="F1193" s="189">
        <v>0</v>
      </c>
      <c r="G1193" s="188" t="s">
        <v>576</v>
      </c>
      <c r="H1193" s="189">
        <v>0</v>
      </c>
      <c r="I1193" s="188" t="s">
        <v>577</v>
      </c>
      <c r="J1193" s="189">
        <v>0</v>
      </c>
    </row>
    <row r="1194" spans="1:10" ht="13.8" thickBot="1">
      <c r="A1194" s="188"/>
      <c r="B1194" s="188"/>
      <c r="C1194" s="188"/>
      <c r="D1194" s="188"/>
      <c r="E1194" s="188" t="s">
        <v>578</v>
      </c>
      <c r="F1194" s="189">
        <v>7.0000000000000007E-2</v>
      </c>
      <c r="G1194" s="188"/>
      <c r="H1194" s="203" t="s">
        <v>579</v>
      </c>
      <c r="I1194" s="203"/>
      <c r="J1194" s="189">
        <v>0.35</v>
      </c>
    </row>
    <row r="1195" spans="1:10" ht="0.9" customHeight="1" thickTop="1">
      <c r="A1195" s="190"/>
      <c r="B1195" s="190"/>
      <c r="C1195" s="190"/>
      <c r="D1195" s="190"/>
      <c r="E1195" s="190"/>
      <c r="F1195" s="190"/>
      <c r="G1195" s="190"/>
      <c r="H1195" s="190"/>
      <c r="I1195" s="190"/>
      <c r="J1195" s="190"/>
    </row>
    <row r="1196" spans="1:10" ht="18" customHeight="1">
      <c r="A1196" s="123"/>
      <c r="B1196" s="125" t="s">
        <v>242</v>
      </c>
      <c r="C1196" s="123" t="s">
        <v>243</v>
      </c>
      <c r="D1196" s="123" t="s">
        <v>244</v>
      </c>
      <c r="E1196" s="198" t="s">
        <v>558</v>
      </c>
      <c r="F1196" s="198"/>
      <c r="G1196" s="124" t="s">
        <v>245</v>
      </c>
      <c r="H1196" s="125" t="s">
        <v>246</v>
      </c>
      <c r="I1196" s="125" t="s">
        <v>247</v>
      </c>
      <c r="J1196" s="125" t="s">
        <v>249</v>
      </c>
    </row>
    <row r="1197" spans="1:10" ht="36" customHeight="1">
      <c r="A1197" s="130" t="s">
        <v>559</v>
      </c>
      <c r="B1197" s="131" t="s">
        <v>1053</v>
      </c>
      <c r="C1197" s="130" t="s">
        <v>268</v>
      </c>
      <c r="D1197" s="130" t="s">
        <v>1054</v>
      </c>
      <c r="E1197" s="206" t="s">
        <v>749</v>
      </c>
      <c r="F1197" s="206"/>
      <c r="G1197" s="132" t="s">
        <v>6</v>
      </c>
      <c r="H1197" s="177">
        <v>1</v>
      </c>
      <c r="I1197" s="133">
        <v>0.56000000000000005</v>
      </c>
      <c r="J1197" s="133">
        <v>0.56000000000000005</v>
      </c>
    </row>
    <row r="1198" spans="1:10" ht="24" customHeight="1">
      <c r="A1198" s="183" t="s">
        <v>565</v>
      </c>
      <c r="B1198" s="184" t="s">
        <v>930</v>
      </c>
      <c r="C1198" s="183" t="s">
        <v>268</v>
      </c>
      <c r="D1198" s="183" t="s">
        <v>931</v>
      </c>
      <c r="E1198" s="204" t="s">
        <v>568</v>
      </c>
      <c r="F1198" s="204"/>
      <c r="G1198" s="185" t="s">
        <v>932</v>
      </c>
      <c r="H1198" s="186">
        <v>0.78</v>
      </c>
      <c r="I1198" s="187">
        <v>0.72</v>
      </c>
      <c r="J1198" s="187">
        <v>0.56000000000000005</v>
      </c>
    </row>
    <row r="1199" spans="1:10">
      <c r="A1199" s="188"/>
      <c r="B1199" s="188"/>
      <c r="C1199" s="188"/>
      <c r="D1199" s="188"/>
      <c r="E1199" s="188" t="s">
        <v>575</v>
      </c>
      <c r="F1199" s="189">
        <v>0</v>
      </c>
      <c r="G1199" s="188" t="s">
        <v>576</v>
      </c>
      <c r="H1199" s="189">
        <v>0</v>
      </c>
      <c r="I1199" s="188" t="s">
        <v>577</v>
      </c>
      <c r="J1199" s="189">
        <v>0</v>
      </c>
    </row>
    <row r="1200" spans="1:10" ht="13.8" thickBot="1">
      <c r="A1200" s="188"/>
      <c r="B1200" s="188"/>
      <c r="C1200" s="188"/>
      <c r="D1200" s="188"/>
      <c r="E1200" s="188" t="s">
        <v>578</v>
      </c>
      <c r="F1200" s="189">
        <v>0.15</v>
      </c>
      <c r="G1200" s="188"/>
      <c r="H1200" s="203" t="s">
        <v>579</v>
      </c>
      <c r="I1200" s="203"/>
      <c r="J1200" s="189">
        <v>0.71</v>
      </c>
    </row>
    <row r="1201" spans="1:10" ht="0.9" customHeight="1" thickTop="1">
      <c r="A1201" s="190"/>
      <c r="B1201" s="190"/>
      <c r="C1201" s="190"/>
      <c r="D1201" s="190"/>
      <c r="E1201" s="190"/>
      <c r="F1201" s="190"/>
      <c r="G1201" s="190"/>
      <c r="H1201" s="190"/>
      <c r="I1201" s="190"/>
      <c r="J1201" s="190"/>
    </row>
    <row r="1202" spans="1:10" ht="18" customHeight="1">
      <c r="A1202" s="123"/>
      <c r="B1202" s="125" t="s">
        <v>242</v>
      </c>
      <c r="C1202" s="123" t="s">
        <v>243</v>
      </c>
      <c r="D1202" s="123" t="s">
        <v>244</v>
      </c>
      <c r="E1202" s="198" t="s">
        <v>558</v>
      </c>
      <c r="F1202" s="198"/>
      <c r="G1202" s="124" t="s">
        <v>245</v>
      </c>
      <c r="H1202" s="125" t="s">
        <v>246</v>
      </c>
      <c r="I1202" s="125" t="s">
        <v>247</v>
      </c>
      <c r="J1202" s="125" t="s">
        <v>249</v>
      </c>
    </row>
    <row r="1203" spans="1:10" ht="24" customHeight="1">
      <c r="A1203" s="130" t="s">
        <v>559</v>
      </c>
      <c r="B1203" s="131" t="s">
        <v>820</v>
      </c>
      <c r="C1203" s="130" t="s">
        <v>268</v>
      </c>
      <c r="D1203" s="130" t="s">
        <v>93</v>
      </c>
      <c r="E1203" s="206" t="s">
        <v>563</v>
      </c>
      <c r="F1203" s="206"/>
      <c r="G1203" s="132" t="s">
        <v>6</v>
      </c>
      <c r="H1203" s="177">
        <v>1</v>
      </c>
      <c r="I1203" s="133">
        <v>24.14</v>
      </c>
      <c r="J1203" s="133">
        <v>24.14</v>
      </c>
    </row>
    <row r="1204" spans="1:10" ht="24" customHeight="1">
      <c r="A1204" s="178" t="s">
        <v>561</v>
      </c>
      <c r="B1204" s="179" t="s">
        <v>990</v>
      </c>
      <c r="C1204" s="178" t="s">
        <v>268</v>
      </c>
      <c r="D1204" s="178" t="s">
        <v>991</v>
      </c>
      <c r="E1204" s="205" t="s">
        <v>563</v>
      </c>
      <c r="F1204" s="205"/>
      <c r="G1204" s="180" t="s">
        <v>6</v>
      </c>
      <c r="H1204" s="181">
        <v>1</v>
      </c>
      <c r="I1204" s="182">
        <v>0.35</v>
      </c>
      <c r="J1204" s="182">
        <v>0.35</v>
      </c>
    </row>
    <row r="1205" spans="1:10" ht="24" customHeight="1">
      <c r="A1205" s="183" t="s">
        <v>565</v>
      </c>
      <c r="B1205" s="184" t="s">
        <v>867</v>
      </c>
      <c r="C1205" s="183" t="s">
        <v>268</v>
      </c>
      <c r="D1205" s="183" t="s">
        <v>868</v>
      </c>
      <c r="E1205" s="204" t="s">
        <v>869</v>
      </c>
      <c r="F1205" s="204"/>
      <c r="G1205" s="185" t="s">
        <v>6</v>
      </c>
      <c r="H1205" s="186">
        <v>1</v>
      </c>
      <c r="I1205" s="187">
        <v>0.01</v>
      </c>
      <c r="J1205" s="187">
        <v>0.01</v>
      </c>
    </row>
    <row r="1206" spans="1:10" ht="24" customHeight="1">
      <c r="A1206" s="183" t="s">
        <v>565</v>
      </c>
      <c r="B1206" s="184" t="s">
        <v>937</v>
      </c>
      <c r="C1206" s="183" t="s">
        <v>268</v>
      </c>
      <c r="D1206" s="183" t="s">
        <v>938</v>
      </c>
      <c r="E1206" s="204" t="s">
        <v>593</v>
      </c>
      <c r="F1206" s="204"/>
      <c r="G1206" s="185" t="s">
        <v>6</v>
      </c>
      <c r="H1206" s="186">
        <v>1</v>
      </c>
      <c r="I1206" s="187">
        <v>1.0900000000000001</v>
      </c>
      <c r="J1206" s="187">
        <v>1.0900000000000001</v>
      </c>
    </row>
    <row r="1207" spans="1:10" ht="24" customHeight="1">
      <c r="A1207" s="183" t="s">
        <v>565</v>
      </c>
      <c r="B1207" s="184" t="s">
        <v>872</v>
      </c>
      <c r="C1207" s="183" t="s">
        <v>268</v>
      </c>
      <c r="D1207" s="183" t="s">
        <v>873</v>
      </c>
      <c r="E1207" s="204" t="s">
        <v>869</v>
      </c>
      <c r="F1207" s="204"/>
      <c r="G1207" s="185" t="s">
        <v>6</v>
      </c>
      <c r="H1207" s="186">
        <v>1</v>
      </c>
      <c r="I1207" s="187">
        <v>0.81</v>
      </c>
      <c r="J1207" s="187">
        <v>0.81</v>
      </c>
    </row>
    <row r="1208" spans="1:10" ht="24" customHeight="1">
      <c r="A1208" s="183" t="s">
        <v>565</v>
      </c>
      <c r="B1208" s="184" t="s">
        <v>939</v>
      </c>
      <c r="C1208" s="183" t="s">
        <v>268</v>
      </c>
      <c r="D1208" s="183" t="s">
        <v>940</v>
      </c>
      <c r="E1208" s="204" t="s">
        <v>593</v>
      </c>
      <c r="F1208" s="204"/>
      <c r="G1208" s="185" t="s">
        <v>6</v>
      </c>
      <c r="H1208" s="186">
        <v>1</v>
      </c>
      <c r="I1208" s="187">
        <v>0.74</v>
      </c>
      <c r="J1208" s="187">
        <v>0.74</v>
      </c>
    </row>
    <row r="1209" spans="1:10" ht="24" customHeight="1">
      <c r="A1209" s="183" t="s">
        <v>565</v>
      </c>
      <c r="B1209" s="184" t="s">
        <v>992</v>
      </c>
      <c r="C1209" s="183" t="s">
        <v>268</v>
      </c>
      <c r="D1209" s="183" t="s">
        <v>993</v>
      </c>
      <c r="E1209" s="204" t="s">
        <v>599</v>
      </c>
      <c r="F1209" s="204"/>
      <c r="G1209" s="185" t="s">
        <v>6</v>
      </c>
      <c r="H1209" s="186">
        <v>1</v>
      </c>
      <c r="I1209" s="187">
        <v>20.440000000000001</v>
      </c>
      <c r="J1209" s="187">
        <v>20.440000000000001</v>
      </c>
    </row>
    <row r="1210" spans="1:10" ht="24" customHeight="1">
      <c r="A1210" s="183" t="s">
        <v>565</v>
      </c>
      <c r="B1210" s="184" t="s">
        <v>876</v>
      </c>
      <c r="C1210" s="183" t="s">
        <v>268</v>
      </c>
      <c r="D1210" s="183" t="s">
        <v>877</v>
      </c>
      <c r="E1210" s="204" t="s">
        <v>619</v>
      </c>
      <c r="F1210" s="204"/>
      <c r="G1210" s="185" t="s">
        <v>6</v>
      </c>
      <c r="H1210" s="186">
        <v>1</v>
      </c>
      <c r="I1210" s="187">
        <v>0.06</v>
      </c>
      <c r="J1210" s="187">
        <v>0.06</v>
      </c>
    </row>
    <row r="1211" spans="1:10" ht="24" customHeight="1">
      <c r="A1211" s="183" t="s">
        <v>565</v>
      </c>
      <c r="B1211" s="184" t="s">
        <v>878</v>
      </c>
      <c r="C1211" s="183" t="s">
        <v>268</v>
      </c>
      <c r="D1211" s="183" t="s">
        <v>879</v>
      </c>
      <c r="E1211" s="204" t="s">
        <v>621</v>
      </c>
      <c r="F1211" s="204"/>
      <c r="G1211" s="185" t="s">
        <v>6</v>
      </c>
      <c r="H1211" s="186">
        <v>1</v>
      </c>
      <c r="I1211" s="187">
        <v>0.64</v>
      </c>
      <c r="J1211" s="187">
        <v>0.64</v>
      </c>
    </row>
    <row r="1212" spans="1:10">
      <c r="A1212" s="188"/>
      <c r="B1212" s="188"/>
      <c r="C1212" s="188"/>
      <c r="D1212" s="188"/>
      <c r="E1212" s="188" t="s">
        <v>575</v>
      </c>
      <c r="F1212" s="189">
        <v>20.79</v>
      </c>
      <c r="G1212" s="188" t="s">
        <v>576</v>
      </c>
      <c r="H1212" s="189">
        <v>0</v>
      </c>
      <c r="I1212" s="188" t="s">
        <v>577</v>
      </c>
      <c r="J1212" s="189">
        <v>20.79</v>
      </c>
    </row>
    <row r="1213" spans="1:10" ht="13.8" thickBot="1">
      <c r="A1213" s="188"/>
      <c r="B1213" s="188"/>
      <c r="C1213" s="188"/>
      <c r="D1213" s="188"/>
      <c r="E1213" s="188" t="s">
        <v>578</v>
      </c>
      <c r="F1213" s="189">
        <v>6.51</v>
      </c>
      <c r="G1213" s="188"/>
      <c r="H1213" s="203" t="s">
        <v>579</v>
      </c>
      <c r="I1213" s="203"/>
      <c r="J1213" s="189">
        <v>30.65</v>
      </c>
    </row>
    <row r="1214" spans="1:10" ht="0.9" customHeight="1" thickTop="1">
      <c r="A1214" s="190"/>
      <c r="B1214" s="190"/>
      <c r="C1214" s="190"/>
      <c r="D1214" s="190"/>
      <c r="E1214" s="190"/>
      <c r="F1214" s="190"/>
      <c r="G1214" s="190"/>
      <c r="H1214" s="190"/>
      <c r="I1214" s="190"/>
      <c r="J1214" s="190"/>
    </row>
    <row r="1215" spans="1:10" ht="18" customHeight="1">
      <c r="A1215" s="123"/>
      <c r="B1215" s="125" t="s">
        <v>242</v>
      </c>
      <c r="C1215" s="123" t="s">
        <v>243</v>
      </c>
      <c r="D1215" s="123" t="s">
        <v>244</v>
      </c>
      <c r="E1215" s="198" t="s">
        <v>558</v>
      </c>
      <c r="F1215" s="198"/>
      <c r="G1215" s="124" t="s">
        <v>245</v>
      </c>
      <c r="H1215" s="125" t="s">
        <v>246</v>
      </c>
      <c r="I1215" s="125" t="s">
        <v>247</v>
      </c>
      <c r="J1215" s="125" t="s">
        <v>249</v>
      </c>
    </row>
    <row r="1216" spans="1:10" ht="24" customHeight="1">
      <c r="A1216" s="130" t="s">
        <v>559</v>
      </c>
      <c r="B1216" s="131" t="s">
        <v>836</v>
      </c>
      <c r="C1216" s="130" t="s">
        <v>268</v>
      </c>
      <c r="D1216" s="130" t="s">
        <v>144</v>
      </c>
      <c r="E1216" s="206" t="s">
        <v>563</v>
      </c>
      <c r="F1216" s="206"/>
      <c r="G1216" s="132" t="s">
        <v>6</v>
      </c>
      <c r="H1216" s="177">
        <v>1</v>
      </c>
      <c r="I1216" s="133">
        <v>18.350000000000001</v>
      </c>
      <c r="J1216" s="133">
        <v>18.350000000000001</v>
      </c>
    </row>
    <row r="1217" spans="1:10" ht="24" customHeight="1">
      <c r="A1217" s="178" t="s">
        <v>561</v>
      </c>
      <c r="B1217" s="179" t="s">
        <v>994</v>
      </c>
      <c r="C1217" s="178" t="s">
        <v>268</v>
      </c>
      <c r="D1217" s="178" t="s">
        <v>995</v>
      </c>
      <c r="E1217" s="205" t="s">
        <v>563</v>
      </c>
      <c r="F1217" s="205"/>
      <c r="G1217" s="180" t="s">
        <v>6</v>
      </c>
      <c r="H1217" s="181">
        <v>1</v>
      </c>
      <c r="I1217" s="182">
        <v>0.06</v>
      </c>
      <c r="J1217" s="182">
        <v>0.06</v>
      </c>
    </row>
    <row r="1218" spans="1:10" ht="24" customHeight="1">
      <c r="A1218" s="183" t="s">
        <v>565</v>
      </c>
      <c r="B1218" s="184" t="s">
        <v>867</v>
      </c>
      <c r="C1218" s="183" t="s">
        <v>268</v>
      </c>
      <c r="D1218" s="183" t="s">
        <v>868</v>
      </c>
      <c r="E1218" s="204" t="s">
        <v>869</v>
      </c>
      <c r="F1218" s="204"/>
      <c r="G1218" s="185" t="s">
        <v>6</v>
      </c>
      <c r="H1218" s="186">
        <v>1</v>
      </c>
      <c r="I1218" s="187">
        <v>0.01</v>
      </c>
      <c r="J1218" s="187">
        <v>0.01</v>
      </c>
    </row>
    <row r="1219" spans="1:10" ht="24" customHeight="1">
      <c r="A1219" s="183" t="s">
        <v>565</v>
      </c>
      <c r="B1219" s="184" t="s">
        <v>937</v>
      </c>
      <c r="C1219" s="183" t="s">
        <v>268</v>
      </c>
      <c r="D1219" s="183" t="s">
        <v>938</v>
      </c>
      <c r="E1219" s="204" t="s">
        <v>593</v>
      </c>
      <c r="F1219" s="204"/>
      <c r="G1219" s="185" t="s">
        <v>6</v>
      </c>
      <c r="H1219" s="186">
        <v>1</v>
      </c>
      <c r="I1219" s="187">
        <v>1.0900000000000001</v>
      </c>
      <c r="J1219" s="187">
        <v>1.0900000000000001</v>
      </c>
    </row>
    <row r="1220" spans="1:10" ht="24" customHeight="1">
      <c r="A1220" s="183" t="s">
        <v>565</v>
      </c>
      <c r="B1220" s="184" t="s">
        <v>872</v>
      </c>
      <c r="C1220" s="183" t="s">
        <v>268</v>
      </c>
      <c r="D1220" s="183" t="s">
        <v>873</v>
      </c>
      <c r="E1220" s="204" t="s">
        <v>869</v>
      </c>
      <c r="F1220" s="204"/>
      <c r="G1220" s="185" t="s">
        <v>6</v>
      </c>
      <c r="H1220" s="186">
        <v>1</v>
      </c>
      <c r="I1220" s="187">
        <v>0.81</v>
      </c>
      <c r="J1220" s="187">
        <v>0.81</v>
      </c>
    </row>
    <row r="1221" spans="1:10" ht="24" customHeight="1">
      <c r="A1221" s="183" t="s">
        <v>565</v>
      </c>
      <c r="B1221" s="184" t="s">
        <v>939</v>
      </c>
      <c r="C1221" s="183" t="s">
        <v>268</v>
      </c>
      <c r="D1221" s="183" t="s">
        <v>940</v>
      </c>
      <c r="E1221" s="204" t="s">
        <v>593</v>
      </c>
      <c r="F1221" s="204"/>
      <c r="G1221" s="185" t="s">
        <v>6</v>
      </c>
      <c r="H1221" s="186">
        <v>1</v>
      </c>
      <c r="I1221" s="187">
        <v>0.74</v>
      </c>
      <c r="J1221" s="187">
        <v>0.74</v>
      </c>
    </row>
    <row r="1222" spans="1:10" ht="24" customHeight="1">
      <c r="A1222" s="183" t="s">
        <v>565</v>
      </c>
      <c r="B1222" s="184" t="s">
        <v>996</v>
      </c>
      <c r="C1222" s="183" t="s">
        <v>268</v>
      </c>
      <c r="D1222" s="183" t="s">
        <v>997</v>
      </c>
      <c r="E1222" s="204" t="s">
        <v>599</v>
      </c>
      <c r="F1222" s="204"/>
      <c r="G1222" s="185" t="s">
        <v>6</v>
      </c>
      <c r="H1222" s="186">
        <v>1</v>
      </c>
      <c r="I1222" s="187">
        <v>14.94</v>
      </c>
      <c r="J1222" s="187">
        <v>14.94</v>
      </c>
    </row>
    <row r="1223" spans="1:10" ht="24" customHeight="1">
      <c r="A1223" s="183" t="s">
        <v>565</v>
      </c>
      <c r="B1223" s="184" t="s">
        <v>876</v>
      </c>
      <c r="C1223" s="183" t="s">
        <v>268</v>
      </c>
      <c r="D1223" s="183" t="s">
        <v>877</v>
      </c>
      <c r="E1223" s="204" t="s">
        <v>619</v>
      </c>
      <c r="F1223" s="204"/>
      <c r="G1223" s="185" t="s">
        <v>6</v>
      </c>
      <c r="H1223" s="186">
        <v>1</v>
      </c>
      <c r="I1223" s="187">
        <v>0.06</v>
      </c>
      <c r="J1223" s="187">
        <v>0.06</v>
      </c>
    </row>
    <row r="1224" spans="1:10" ht="24" customHeight="1">
      <c r="A1224" s="183" t="s">
        <v>565</v>
      </c>
      <c r="B1224" s="184" t="s">
        <v>878</v>
      </c>
      <c r="C1224" s="183" t="s">
        <v>268</v>
      </c>
      <c r="D1224" s="183" t="s">
        <v>879</v>
      </c>
      <c r="E1224" s="204" t="s">
        <v>621</v>
      </c>
      <c r="F1224" s="204"/>
      <c r="G1224" s="185" t="s">
        <v>6</v>
      </c>
      <c r="H1224" s="186">
        <v>1</v>
      </c>
      <c r="I1224" s="187">
        <v>0.64</v>
      </c>
      <c r="J1224" s="187">
        <v>0.64</v>
      </c>
    </row>
    <row r="1225" spans="1:10">
      <c r="A1225" s="188"/>
      <c r="B1225" s="188"/>
      <c r="C1225" s="188"/>
      <c r="D1225" s="188"/>
      <c r="E1225" s="188" t="s">
        <v>575</v>
      </c>
      <c r="F1225" s="189">
        <v>15</v>
      </c>
      <c r="G1225" s="188" t="s">
        <v>576</v>
      </c>
      <c r="H1225" s="189">
        <v>0</v>
      </c>
      <c r="I1225" s="188" t="s">
        <v>577</v>
      </c>
      <c r="J1225" s="189">
        <v>15</v>
      </c>
    </row>
    <row r="1226" spans="1:10" ht="13.8" thickBot="1">
      <c r="A1226" s="188"/>
      <c r="B1226" s="188"/>
      <c r="C1226" s="188"/>
      <c r="D1226" s="188"/>
      <c r="E1226" s="188" t="s">
        <v>578</v>
      </c>
      <c r="F1226" s="189">
        <v>4.95</v>
      </c>
      <c r="G1226" s="188"/>
      <c r="H1226" s="203" t="s">
        <v>579</v>
      </c>
      <c r="I1226" s="203"/>
      <c r="J1226" s="189">
        <v>23.3</v>
      </c>
    </row>
    <row r="1227" spans="1:10" ht="0.9" customHeight="1" thickTop="1">
      <c r="A1227" s="190"/>
      <c r="B1227" s="190"/>
      <c r="C1227" s="190"/>
      <c r="D1227" s="190"/>
      <c r="E1227" s="190"/>
      <c r="F1227" s="190"/>
      <c r="G1227" s="190"/>
      <c r="H1227" s="190"/>
      <c r="I1227" s="190"/>
      <c r="J1227" s="190"/>
    </row>
    <row r="1228" spans="1:10" ht="18" customHeight="1">
      <c r="A1228" s="123"/>
      <c r="B1228" s="125" t="s">
        <v>242</v>
      </c>
      <c r="C1228" s="123" t="s">
        <v>243</v>
      </c>
      <c r="D1228" s="123" t="s">
        <v>244</v>
      </c>
      <c r="E1228" s="198" t="s">
        <v>558</v>
      </c>
      <c r="F1228" s="198"/>
      <c r="G1228" s="124" t="s">
        <v>245</v>
      </c>
      <c r="H1228" s="125" t="s">
        <v>246</v>
      </c>
      <c r="I1228" s="125" t="s">
        <v>247</v>
      </c>
      <c r="J1228" s="125" t="s">
        <v>249</v>
      </c>
    </row>
    <row r="1229" spans="1:10" ht="48" customHeight="1">
      <c r="A1229" s="130" t="s">
        <v>559</v>
      </c>
      <c r="B1229" s="131" t="s">
        <v>1057</v>
      </c>
      <c r="C1229" s="130" t="s">
        <v>268</v>
      </c>
      <c r="D1229" s="130" t="s">
        <v>1058</v>
      </c>
      <c r="E1229" s="206" t="s">
        <v>749</v>
      </c>
      <c r="F1229" s="206"/>
      <c r="G1229" s="132" t="s">
        <v>750</v>
      </c>
      <c r="H1229" s="177">
        <v>1</v>
      </c>
      <c r="I1229" s="133">
        <v>3.6</v>
      </c>
      <c r="J1229" s="133">
        <v>3.6</v>
      </c>
    </row>
    <row r="1230" spans="1:10" ht="48" customHeight="1">
      <c r="A1230" s="178" t="s">
        <v>561</v>
      </c>
      <c r="B1230" s="179" t="s">
        <v>1059</v>
      </c>
      <c r="C1230" s="178" t="s">
        <v>268</v>
      </c>
      <c r="D1230" s="178" t="s">
        <v>1060</v>
      </c>
      <c r="E1230" s="205" t="s">
        <v>749</v>
      </c>
      <c r="F1230" s="205"/>
      <c r="G1230" s="180" t="s">
        <v>6</v>
      </c>
      <c r="H1230" s="181">
        <v>1</v>
      </c>
      <c r="I1230" s="182">
        <v>3.18</v>
      </c>
      <c r="J1230" s="182">
        <v>3.18</v>
      </c>
    </row>
    <row r="1231" spans="1:10" ht="48" customHeight="1">
      <c r="A1231" s="178" t="s">
        <v>561</v>
      </c>
      <c r="B1231" s="179" t="s">
        <v>1061</v>
      </c>
      <c r="C1231" s="178" t="s">
        <v>268</v>
      </c>
      <c r="D1231" s="178" t="s">
        <v>1062</v>
      </c>
      <c r="E1231" s="205" t="s">
        <v>749</v>
      </c>
      <c r="F1231" s="205"/>
      <c r="G1231" s="180" t="s">
        <v>6</v>
      </c>
      <c r="H1231" s="181">
        <v>1</v>
      </c>
      <c r="I1231" s="182">
        <v>0.18</v>
      </c>
      <c r="J1231" s="182">
        <v>0.18</v>
      </c>
    </row>
    <row r="1232" spans="1:10" ht="48" customHeight="1">
      <c r="A1232" s="178" t="s">
        <v>561</v>
      </c>
      <c r="B1232" s="179" t="s">
        <v>1063</v>
      </c>
      <c r="C1232" s="178" t="s">
        <v>268</v>
      </c>
      <c r="D1232" s="178" t="s">
        <v>1064</v>
      </c>
      <c r="E1232" s="205" t="s">
        <v>749</v>
      </c>
      <c r="F1232" s="205"/>
      <c r="G1232" s="180" t="s">
        <v>6</v>
      </c>
      <c r="H1232" s="181">
        <v>1</v>
      </c>
      <c r="I1232" s="182">
        <v>0.01</v>
      </c>
      <c r="J1232" s="182">
        <v>0.01</v>
      </c>
    </row>
    <row r="1233" spans="1:10" ht="48" customHeight="1">
      <c r="A1233" s="178" t="s">
        <v>561</v>
      </c>
      <c r="B1233" s="179" t="s">
        <v>1065</v>
      </c>
      <c r="C1233" s="178" t="s">
        <v>268</v>
      </c>
      <c r="D1233" s="178" t="s">
        <v>1066</v>
      </c>
      <c r="E1233" s="205" t="s">
        <v>749</v>
      </c>
      <c r="F1233" s="205"/>
      <c r="G1233" s="180" t="s">
        <v>6</v>
      </c>
      <c r="H1233" s="181">
        <v>1</v>
      </c>
      <c r="I1233" s="182">
        <v>0.23</v>
      </c>
      <c r="J1233" s="182">
        <v>0.23</v>
      </c>
    </row>
    <row r="1234" spans="1:10">
      <c r="A1234" s="188"/>
      <c r="B1234" s="188"/>
      <c r="C1234" s="188"/>
      <c r="D1234" s="188"/>
      <c r="E1234" s="188" t="s">
        <v>575</v>
      </c>
      <c r="F1234" s="189">
        <v>0</v>
      </c>
      <c r="G1234" s="188" t="s">
        <v>576</v>
      </c>
      <c r="H1234" s="189">
        <v>0</v>
      </c>
      <c r="I1234" s="188" t="s">
        <v>577</v>
      </c>
      <c r="J1234" s="189">
        <v>0</v>
      </c>
    </row>
    <row r="1235" spans="1:10" ht="13.8" thickBot="1">
      <c r="A1235" s="188"/>
      <c r="B1235" s="188"/>
      <c r="C1235" s="188"/>
      <c r="D1235" s="188"/>
      <c r="E1235" s="188" t="s">
        <v>578</v>
      </c>
      <c r="F1235" s="189">
        <v>0.97</v>
      </c>
      <c r="G1235" s="188"/>
      <c r="H1235" s="203" t="s">
        <v>579</v>
      </c>
      <c r="I1235" s="203"/>
      <c r="J1235" s="189">
        <v>4.57</v>
      </c>
    </row>
    <row r="1236" spans="1:10" ht="0.9" customHeight="1" thickTop="1">
      <c r="A1236" s="190"/>
      <c r="B1236" s="190"/>
      <c r="C1236" s="190"/>
      <c r="D1236" s="190"/>
      <c r="E1236" s="190"/>
      <c r="F1236" s="190"/>
      <c r="G1236" s="190"/>
      <c r="H1236" s="190"/>
      <c r="I1236" s="190"/>
      <c r="J1236" s="190"/>
    </row>
    <row r="1237" spans="1:10" ht="18" customHeight="1">
      <c r="A1237" s="123"/>
      <c r="B1237" s="125" t="s">
        <v>242</v>
      </c>
      <c r="C1237" s="123" t="s">
        <v>243</v>
      </c>
      <c r="D1237" s="123" t="s">
        <v>244</v>
      </c>
      <c r="E1237" s="198" t="s">
        <v>558</v>
      </c>
      <c r="F1237" s="198"/>
      <c r="G1237" s="124" t="s">
        <v>245</v>
      </c>
      <c r="H1237" s="125" t="s">
        <v>246</v>
      </c>
      <c r="I1237" s="125" t="s">
        <v>247</v>
      </c>
      <c r="J1237" s="125" t="s">
        <v>249</v>
      </c>
    </row>
    <row r="1238" spans="1:10" ht="48" customHeight="1">
      <c r="A1238" s="130" t="s">
        <v>559</v>
      </c>
      <c r="B1238" s="131" t="s">
        <v>1061</v>
      </c>
      <c r="C1238" s="130" t="s">
        <v>268</v>
      </c>
      <c r="D1238" s="130" t="s">
        <v>1062</v>
      </c>
      <c r="E1238" s="206" t="s">
        <v>749</v>
      </c>
      <c r="F1238" s="206"/>
      <c r="G1238" s="132" t="s">
        <v>6</v>
      </c>
      <c r="H1238" s="177">
        <v>1</v>
      </c>
      <c r="I1238" s="133">
        <v>0.18</v>
      </c>
      <c r="J1238" s="133">
        <v>0.18</v>
      </c>
    </row>
    <row r="1239" spans="1:10" ht="48" customHeight="1">
      <c r="A1239" s="183" t="s">
        <v>565</v>
      </c>
      <c r="B1239" s="184" t="s">
        <v>1067</v>
      </c>
      <c r="C1239" s="183" t="s">
        <v>268</v>
      </c>
      <c r="D1239" s="183" t="s">
        <v>1068</v>
      </c>
      <c r="E1239" s="204" t="s">
        <v>593</v>
      </c>
      <c r="F1239" s="204"/>
      <c r="G1239" s="185" t="s">
        <v>3</v>
      </c>
      <c r="H1239" s="186">
        <v>7.2000000000000002E-5</v>
      </c>
      <c r="I1239" s="187">
        <v>2629.95</v>
      </c>
      <c r="J1239" s="187">
        <v>0.18</v>
      </c>
    </row>
    <row r="1240" spans="1:10">
      <c r="A1240" s="188"/>
      <c r="B1240" s="188"/>
      <c r="C1240" s="188"/>
      <c r="D1240" s="188"/>
      <c r="E1240" s="188" t="s">
        <v>575</v>
      </c>
      <c r="F1240" s="189">
        <v>0</v>
      </c>
      <c r="G1240" s="188" t="s">
        <v>576</v>
      </c>
      <c r="H1240" s="189">
        <v>0</v>
      </c>
      <c r="I1240" s="188" t="s">
        <v>577</v>
      </c>
      <c r="J1240" s="189">
        <v>0</v>
      </c>
    </row>
    <row r="1241" spans="1:10" ht="13.8" thickBot="1">
      <c r="A1241" s="188"/>
      <c r="B1241" s="188"/>
      <c r="C1241" s="188"/>
      <c r="D1241" s="188"/>
      <c r="E1241" s="188" t="s">
        <v>578</v>
      </c>
      <c r="F1241" s="189">
        <v>0.04</v>
      </c>
      <c r="G1241" s="188"/>
      <c r="H1241" s="203" t="s">
        <v>579</v>
      </c>
      <c r="I1241" s="203"/>
      <c r="J1241" s="189">
        <v>0.22</v>
      </c>
    </row>
    <row r="1242" spans="1:10" ht="0.9" customHeight="1" thickTop="1">
      <c r="A1242" s="190"/>
      <c r="B1242" s="190"/>
      <c r="C1242" s="190"/>
      <c r="D1242" s="190"/>
      <c r="E1242" s="190"/>
      <c r="F1242" s="190"/>
      <c r="G1242" s="190"/>
      <c r="H1242" s="190"/>
      <c r="I1242" s="190"/>
      <c r="J1242" s="190"/>
    </row>
    <row r="1243" spans="1:10" ht="18" customHeight="1">
      <c r="A1243" s="123"/>
      <c r="B1243" s="125" t="s">
        <v>242</v>
      </c>
      <c r="C1243" s="123" t="s">
        <v>243</v>
      </c>
      <c r="D1243" s="123" t="s">
        <v>244</v>
      </c>
      <c r="E1243" s="198" t="s">
        <v>558</v>
      </c>
      <c r="F1243" s="198"/>
      <c r="G1243" s="124" t="s">
        <v>245</v>
      </c>
      <c r="H1243" s="125" t="s">
        <v>246</v>
      </c>
      <c r="I1243" s="125" t="s">
        <v>247</v>
      </c>
      <c r="J1243" s="125" t="s">
        <v>249</v>
      </c>
    </row>
    <row r="1244" spans="1:10" ht="48" customHeight="1">
      <c r="A1244" s="130" t="s">
        <v>559</v>
      </c>
      <c r="B1244" s="131" t="s">
        <v>1063</v>
      </c>
      <c r="C1244" s="130" t="s">
        <v>268</v>
      </c>
      <c r="D1244" s="130" t="s">
        <v>1064</v>
      </c>
      <c r="E1244" s="206" t="s">
        <v>749</v>
      </c>
      <c r="F1244" s="206"/>
      <c r="G1244" s="132" t="s">
        <v>6</v>
      </c>
      <c r="H1244" s="177">
        <v>1</v>
      </c>
      <c r="I1244" s="133">
        <v>0.01</v>
      </c>
      <c r="J1244" s="133">
        <v>0.01</v>
      </c>
    </row>
    <row r="1245" spans="1:10" ht="48" customHeight="1">
      <c r="A1245" s="183" t="s">
        <v>565</v>
      </c>
      <c r="B1245" s="184" t="s">
        <v>1067</v>
      </c>
      <c r="C1245" s="183" t="s">
        <v>268</v>
      </c>
      <c r="D1245" s="183" t="s">
        <v>1068</v>
      </c>
      <c r="E1245" s="204" t="s">
        <v>593</v>
      </c>
      <c r="F1245" s="204"/>
      <c r="G1245" s="185" t="s">
        <v>3</v>
      </c>
      <c r="H1245" s="186">
        <v>7.6000000000000001E-6</v>
      </c>
      <c r="I1245" s="187">
        <v>2629.95</v>
      </c>
      <c r="J1245" s="187">
        <v>0.01</v>
      </c>
    </row>
    <row r="1246" spans="1:10">
      <c r="A1246" s="188"/>
      <c r="B1246" s="188"/>
      <c r="C1246" s="188"/>
      <c r="D1246" s="188"/>
      <c r="E1246" s="188" t="s">
        <v>575</v>
      </c>
      <c r="F1246" s="189">
        <v>0</v>
      </c>
      <c r="G1246" s="188" t="s">
        <v>576</v>
      </c>
      <c r="H1246" s="189">
        <v>0</v>
      </c>
      <c r="I1246" s="188" t="s">
        <v>577</v>
      </c>
      <c r="J1246" s="189">
        <v>0</v>
      </c>
    </row>
    <row r="1247" spans="1:10" ht="13.8" thickBot="1">
      <c r="A1247" s="188"/>
      <c r="B1247" s="188"/>
      <c r="C1247" s="188"/>
      <c r="D1247" s="188"/>
      <c r="E1247" s="188" t="s">
        <v>578</v>
      </c>
      <c r="F1247" s="189">
        <v>0</v>
      </c>
      <c r="G1247" s="188"/>
      <c r="H1247" s="203" t="s">
        <v>579</v>
      </c>
      <c r="I1247" s="203"/>
      <c r="J1247" s="189">
        <v>0.01</v>
      </c>
    </row>
    <row r="1248" spans="1:10" ht="0.9" customHeight="1" thickTop="1">
      <c r="A1248" s="190"/>
      <c r="B1248" s="190"/>
      <c r="C1248" s="190"/>
      <c r="D1248" s="190"/>
      <c r="E1248" s="190"/>
      <c r="F1248" s="190"/>
      <c r="G1248" s="190"/>
      <c r="H1248" s="190"/>
      <c r="I1248" s="190"/>
      <c r="J1248" s="190"/>
    </row>
    <row r="1249" spans="1:10" ht="18" customHeight="1">
      <c r="A1249" s="123"/>
      <c r="B1249" s="125" t="s">
        <v>242</v>
      </c>
      <c r="C1249" s="123" t="s">
        <v>243</v>
      </c>
      <c r="D1249" s="123" t="s">
        <v>244</v>
      </c>
      <c r="E1249" s="198" t="s">
        <v>558</v>
      </c>
      <c r="F1249" s="198"/>
      <c r="G1249" s="124" t="s">
        <v>245</v>
      </c>
      <c r="H1249" s="125" t="s">
        <v>246</v>
      </c>
      <c r="I1249" s="125" t="s">
        <v>247</v>
      </c>
      <c r="J1249" s="125" t="s">
        <v>249</v>
      </c>
    </row>
    <row r="1250" spans="1:10" ht="48" customHeight="1">
      <c r="A1250" s="130" t="s">
        <v>559</v>
      </c>
      <c r="B1250" s="131" t="s">
        <v>1065</v>
      </c>
      <c r="C1250" s="130" t="s">
        <v>268</v>
      </c>
      <c r="D1250" s="130" t="s">
        <v>1066</v>
      </c>
      <c r="E1250" s="206" t="s">
        <v>749</v>
      </c>
      <c r="F1250" s="206"/>
      <c r="G1250" s="132" t="s">
        <v>6</v>
      </c>
      <c r="H1250" s="177">
        <v>1</v>
      </c>
      <c r="I1250" s="133">
        <v>0.23</v>
      </c>
      <c r="J1250" s="133">
        <v>0.23</v>
      </c>
    </row>
    <row r="1251" spans="1:10" ht="48" customHeight="1">
      <c r="A1251" s="183" t="s">
        <v>565</v>
      </c>
      <c r="B1251" s="184" t="s">
        <v>1067</v>
      </c>
      <c r="C1251" s="183" t="s">
        <v>268</v>
      </c>
      <c r="D1251" s="183" t="s">
        <v>1068</v>
      </c>
      <c r="E1251" s="204" t="s">
        <v>593</v>
      </c>
      <c r="F1251" s="204"/>
      <c r="G1251" s="185" t="s">
        <v>3</v>
      </c>
      <c r="H1251" s="186">
        <v>9.0000000000000006E-5</v>
      </c>
      <c r="I1251" s="187">
        <v>2629.95</v>
      </c>
      <c r="J1251" s="187">
        <v>0.23</v>
      </c>
    </row>
    <row r="1252" spans="1:10">
      <c r="A1252" s="188"/>
      <c r="B1252" s="188"/>
      <c r="C1252" s="188"/>
      <c r="D1252" s="188"/>
      <c r="E1252" s="188" t="s">
        <v>575</v>
      </c>
      <c r="F1252" s="189">
        <v>0</v>
      </c>
      <c r="G1252" s="188" t="s">
        <v>576</v>
      </c>
      <c r="H1252" s="189">
        <v>0</v>
      </c>
      <c r="I1252" s="188" t="s">
        <v>577</v>
      </c>
      <c r="J1252" s="189">
        <v>0</v>
      </c>
    </row>
    <row r="1253" spans="1:10" ht="13.8" thickBot="1">
      <c r="A1253" s="188"/>
      <c r="B1253" s="188"/>
      <c r="C1253" s="188"/>
      <c r="D1253" s="188"/>
      <c r="E1253" s="188" t="s">
        <v>578</v>
      </c>
      <c r="F1253" s="189">
        <v>0.06</v>
      </c>
      <c r="G1253" s="188"/>
      <c r="H1253" s="203" t="s">
        <v>579</v>
      </c>
      <c r="I1253" s="203"/>
      <c r="J1253" s="189">
        <v>0.28999999999999998</v>
      </c>
    </row>
    <row r="1254" spans="1:10" ht="0.9" customHeight="1" thickTop="1">
      <c r="A1254" s="190"/>
      <c r="B1254" s="190"/>
      <c r="C1254" s="190"/>
      <c r="D1254" s="190"/>
      <c r="E1254" s="190"/>
      <c r="F1254" s="190"/>
      <c r="G1254" s="190"/>
      <c r="H1254" s="190"/>
      <c r="I1254" s="190"/>
      <c r="J1254" s="190"/>
    </row>
    <row r="1255" spans="1:10" ht="18" customHeight="1">
      <c r="A1255" s="123"/>
      <c r="B1255" s="125" t="s">
        <v>242</v>
      </c>
      <c r="C1255" s="123" t="s">
        <v>243</v>
      </c>
      <c r="D1255" s="123" t="s">
        <v>244</v>
      </c>
      <c r="E1255" s="198" t="s">
        <v>558</v>
      </c>
      <c r="F1255" s="198"/>
      <c r="G1255" s="124" t="s">
        <v>245</v>
      </c>
      <c r="H1255" s="125" t="s">
        <v>246</v>
      </c>
      <c r="I1255" s="125" t="s">
        <v>247</v>
      </c>
      <c r="J1255" s="125" t="s">
        <v>249</v>
      </c>
    </row>
    <row r="1256" spans="1:10" ht="48" customHeight="1">
      <c r="A1256" s="130" t="s">
        <v>559</v>
      </c>
      <c r="B1256" s="131" t="s">
        <v>1059</v>
      </c>
      <c r="C1256" s="130" t="s">
        <v>268</v>
      </c>
      <c r="D1256" s="130" t="s">
        <v>1060</v>
      </c>
      <c r="E1256" s="206" t="s">
        <v>749</v>
      </c>
      <c r="F1256" s="206"/>
      <c r="G1256" s="132" t="s">
        <v>6</v>
      </c>
      <c r="H1256" s="177">
        <v>1</v>
      </c>
      <c r="I1256" s="133">
        <v>3.18</v>
      </c>
      <c r="J1256" s="133">
        <v>3.18</v>
      </c>
    </row>
    <row r="1257" spans="1:10" ht="24" customHeight="1">
      <c r="A1257" s="183" t="s">
        <v>565</v>
      </c>
      <c r="B1257" s="184" t="s">
        <v>930</v>
      </c>
      <c r="C1257" s="183" t="s">
        <v>268</v>
      </c>
      <c r="D1257" s="183" t="s">
        <v>931</v>
      </c>
      <c r="E1257" s="204" t="s">
        <v>568</v>
      </c>
      <c r="F1257" s="204"/>
      <c r="G1257" s="185" t="s">
        <v>932</v>
      </c>
      <c r="H1257" s="186">
        <v>4.42</v>
      </c>
      <c r="I1257" s="187">
        <v>0.72</v>
      </c>
      <c r="J1257" s="187">
        <v>3.18</v>
      </c>
    </row>
    <row r="1258" spans="1:10">
      <c r="A1258" s="188"/>
      <c r="B1258" s="188"/>
      <c r="C1258" s="188"/>
      <c r="D1258" s="188"/>
      <c r="E1258" s="188" t="s">
        <v>575</v>
      </c>
      <c r="F1258" s="189">
        <v>0</v>
      </c>
      <c r="G1258" s="188" t="s">
        <v>576</v>
      </c>
      <c r="H1258" s="189">
        <v>0</v>
      </c>
      <c r="I1258" s="188" t="s">
        <v>577</v>
      </c>
      <c r="J1258" s="189">
        <v>0</v>
      </c>
    </row>
    <row r="1259" spans="1:10" ht="13.8" thickBot="1">
      <c r="A1259" s="188"/>
      <c r="B1259" s="188"/>
      <c r="C1259" s="188"/>
      <c r="D1259" s="188"/>
      <c r="E1259" s="188" t="s">
        <v>578</v>
      </c>
      <c r="F1259" s="189">
        <v>0.85</v>
      </c>
      <c r="G1259" s="188"/>
      <c r="H1259" s="203" t="s">
        <v>579</v>
      </c>
      <c r="I1259" s="203"/>
      <c r="J1259" s="189">
        <v>4.03</v>
      </c>
    </row>
    <row r="1260" spans="1:10" ht="0.9" customHeight="1" thickTop="1">
      <c r="A1260" s="190"/>
      <c r="B1260" s="190"/>
      <c r="C1260" s="190"/>
      <c r="D1260" s="190"/>
      <c r="E1260" s="190"/>
      <c r="F1260" s="190"/>
      <c r="G1260" s="190"/>
      <c r="H1260" s="190"/>
      <c r="I1260" s="190"/>
      <c r="J1260" s="190"/>
    </row>
    <row r="1261" spans="1:10" ht="18" customHeight="1">
      <c r="A1261" s="123"/>
      <c r="B1261" s="125" t="s">
        <v>242</v>
      </c>
      <c r="C1261" s="123" t="s">
        <v>243</v>
      </c>
      <c r="D1261" s="123" t="s">
        <v>244</v>
      </c>
      <c r="E1261" s="198" t="s">
        <v>558</v>
      </c>
      <c r="F1261" s="198"/>
      <c r="G1261" s="124" t="s">
        <v>245</v>
      </c>
      <c r="H1261" s="125" t="s">
        <v>246</v>
      </c>
      <c r="I1261" s="125" t="s">
        <v>247</v>
      </c>
      <c r="J1261" s="125" t="s">
        <v>249</v>
      </c>
    </row>
    <row r="1262" spans="1:10" ht="24" customHeight="1">
      <c r="A1262" s="130" t="s">
        <v>559</v>
      </c>
      <c r="B1262" s="131" t="s">
        <v>688</v>
      </c>
      <c r="C1262" s="130" t="s">
        <v>268</v>
      </c>
      <c r="D1262" s="130" t="s">
        <v>689</v>
      </c>
      <c r="E1262" s="206" t="s">
        <v>563</v>
      </c>
      <c r="F1262" s="206"/>
      <c r="G1262" s="132" t="s">
        <v>4</v>
      </c>
      <c r="H1262" s="177">
        <v>1</v>
      </c>
      <c r="I1262" s="133">
        <v>1.65</v>
      </c>
      <c r="J1262" s="133">
        <v>1.65</v>
      </c>
    </row>
    <row r="1263" spans="1:10" ht="48" customHeight="1">
      <c r="A1263" s="178" t="s">
        <v>561</v>
      </c>
      <c r="B1263" s="179" t="s">
        <v>1057</v>
      </c>
      <c r="C1263" s="178" t="s">
        <v>268</v>
      </c>
      <c r="D1263" s="178" t="s">
        <v>1058</v>
      </c>
      <c r="E1263" s="205" t="s">
        <v>749</v>
      </c>
      <c r="F1263" s="205"/>
      <c r="G1263" s="180" t="s">
        <v>750</v>
      </c>
      <c r="H1263" s="181">
        <v>1.4999999999999999E-2</v>
      </c>
      <c r="I1263" s="182">
        <v>3.6</v>
      </c>
      <c r="J1263" s="182">
        <v>0.05</v>
      </c>
    </row>
    <row r="1264" spans="1:10" ht="24" customHeight="1">
      <c r="A1264" s="178" t="s">
        <v>561</v>
      </c>
      <c r="B1264" s="179" t="s">
        <v>564</v>
      </c>
      <c r="C1264" s="178" t="s">
        <v>268</v>
      </c>
      <c r="D1264" s="178" t="s">
        <v>13</v>
      </c>
      <c r="E1264" s="205" t="s">
        <v>563</v>
      </c>
      <c r="F1264" s="205"/>
      <c r="G1264" s="180" t="s">
        <v>6</v>
      </c>
      <c r="H1264" s="181">
        <v>8.8999999999999996E-2</v>
      </c>
      <c r="I1264" s="182">
        <v>18.05</v>
      </c>
      <c r="J1264" s="182">
        <v>1.6</v>
      </c>
    </row>
    <row r="1265" spans="1:10">
      <c r="A1265" s="188"/>
      <c r="B1265" s="188"/>
      <c r="C1265" s="188"/>
      <c r="D1265" s="188"/>
      <c r="E1265" s="188" t="s">
        <v>575</v>
      </c>
      <c r="F1265" s="189">
        <v>1.31</v>
      </c>
      <c r="G1265" s="188" t="s">
        <v>576</v>
      </c>
      <c r="H1265" s="189">
        <v>0</v>
      </c>
      <c r="I1265" s="188" t="s">
        <v>577</v>
      </c>
      <c r="J1265" s="189">
        <v>1.31</v>
      </c>
    </row>
    <row r="1266" spans="1:10" ht="13.8" thickBot="1">
      <c r="A1266" s="188"/>
      <c r="B1266" s="188"/>
      <c r="C1266" s="188"/>
      <c r="D1266" s="188"/>
      <c r="E1266" s="188" t="s">
        <v>578</v>
      </c>
      <c r="F1266" s="189">
        <v>0.44</v>
      </c>
      <c r="G1266" s="188"/>
      <c r="H1266" s="203" t="s">
        <v>579</v>
      </c>
      <c r="I1266" s="203"/>
      <c r="J1266" s="189">
        <v>2.09</v>
      </c>
    </row>
    <row r="1267" spans="1:10" ht="0.9" customHeight="1" thickTop="1">
      <c r="A1267" s="190"/>
      <c r="B1267" s="190"/>
      <c r="C1267" s="190"/>
      <c r="D1267" s="190"/>
      <c r="E1267" s="190"/>
      <c r="F1267" s="190"/>
      <c r="G1267" s="190"/>
      <c r="H1267" s="190"/>
      <c r="I1267" s="190"/>
      <c r="J1267" s="190"/>
    </row>
    <row r="1268" spans="1:10" ht="18" customHeight="1">
      <c r="A1268" s="123"/>
      <c r="B1268" s="125" t="s">
        <v>242</v>
      </c>
      <c r="C1268" s="123" t="s">
        <v>243</v>
      </c>
      <c r="D1268" s="123" t="s">
        <v>244</v>
      </c>
      <c r="E1268" s="198" t="s">
        <v>558</v>
      </c>
      <c r="F1268" s="198"/>
      <c r="G1268" s="124" t="s">
        <v>245</v>
      </c>
      <c r="H1268" s="125" t="s">
        <v>246</v>
      </c>
      <c r="I1268" s="125" t="s">
        <v>247</v>
      </c>
      <c r="J1268" s="125" t="s">
        <v>249</v>
      </c>
    </row>
    <row r="1269" spans="1:10" ht="24" customHeight="1">
      <c r="A1269" s="130" t="s">
        <v>559</v>
      </c>
      <c r="B1269" s="131" t="s">
        <v>631</v>
      </c>
      <c r="C1269" s="130" t="s">
        <v>268</v>
      </c>
      <c r="D1269" s="130" t="s">
        <v>632</v>
      </c>
      <c r="E1269" s="206" t="s">
        <v>563</v>
      </c>
      <c r="F1269" s="206"/>
      <c r="G1269" s="132" t="s">
        <v>6</v>
      </c>
      <c r="H1269" s="177">
        <v>1</v>
      </c>
      <c r="I1269" s="133">
        <v>36.020000000000003</v>
      </c>
      <c r="J1269" s="133">
        <v>36.020000000000003</v>
      </c>
    </row>
    <row r="1270" spans="1:10" ht="24" customHeight="1">
      <c r="A1270" s="178" t="s">
        <v>561</v>
      </c>
      <c r="B1270" s="179" t="s">
        <v>998</v>
      </c>
      <c r="C1270" s="178" t="s">
        <v>268</v>
      </c>
      <c r="D1270" s="178" t="s">
        <v>999</v>
      </c>
      <c r="E1270" s="205" t="s">
        <v>563</v>
      </c>
      <c r="F1270" s="205"/>
      <c r="G1270" s="180" t="s">
        <v>6</v>
      </c>
      <c r="H1270" s="181">
        <v>1</v>
      </c>
      <c r="I1270" s="182">
        <v>0.71</v>
      </c>
      <c r="J1270" s="182">
        <v>0.71</v>
      </c>
    </row>
    <row r="1271" spans="1:10" ht="24" customHeight="1">
      <c r="A1271" s="183" t="s">
        <v>565</v>
      </c>
      <c r="B1271" s="184" t="s">
        <v>867</v>
      </c>
      <c r="C1271" s="183" t="s">
        <v>268</v>
      </c>
      <c r="D1271" s="183" t="s">
        <v>868</v>
      </c>
      <c r="E1271" s="204" t="s">
        <v>869</v>
      </c>
      <c r="F1271" s="204"/>
      <c r="G1271" s="185" t="s">
        <v>6</v>
      </c>
      <c r="H1271" s="186">
        <v>1</v>
      </c>
      <c r="I1271" s="187">
        <v>0.01</v>
      </c>
      <c r="J1271" s="187">
        <v>0.01</v>
      </c>
    </row>
    <row r="1272" spans="1:10" ht="24" customHeight="1">
      <c r="A1272" s="183" t="s">
        <v>565</v>
      </c>
      <c r="B1272" s="184" t="s">
        <v>908</v>
      </c>
      <c r="C1272" s="183" t="s">
        <v>268</v>
      </c>
      <c r="D1272" s="183" t="s">
        <v>909</v>
      </c>
      <c r="E1272" s="204" t="s">
        <v>593</v>
      </c>
      <c r="F1272" s="204"/>
      <c r="G1272" s="185" t="s">
        <v>6</v>
      </c>
      <c r="H1272" s="186">
        <v>1</v>
      </c>
      <c r="I1272" s="187">
        <v>1.07</v>
      </c>
      <c r="J1272" s="187">
        <v>1.07</v>
      </c>
    </row>
    <row r="1273" spans="1:10" ht="24" customHeight="1">
      <c r="A1273" s="183" t="s">
        <v>565</v>
      </c>
      <c r="B1273" s="184" t="s">
        <v>872</v>
      </c>
      <c r="C1273" s="183" t="s">
        <v>268</v>
      </c>
      <c r="D1273" s="183" t="s">
        <v>873</v>
      </c>
      <c r="E1273" s="204" t="s">
        <v>869</v>
      </c>
      <c r="F1273" s="204"/>
      <c r="G1273" s="185" t="s">
        <v>6</v>
      </c>
      <c r="H1273" s="186">
        <v>1</v>
      </c>
      <c r="I1273" s="187">
        <v>0.81</v>
      </c>
      <c r="J1273" s="187">
        <v>0.81</v>
      </c>
    </row>
    <row r="1274" spans="1:10" ht="24" customHeight="1">
      <c r="A1274" s="183" t="s">
        <v>565</v>
      </c>
      <c r="B1274" s="184" t="s">
        <v>910</v>
      </c>
      <c r="C1274" s="183" t="s">
        <v>268</v>
      </c>
      <c r="D1274" s="183" t="s">
        <v>911</v>
      </c>
      <c r="E1274" s="204" t="s">
        <v>593</v>
      </c>
      <c r="F1274" s="204"/>
      <c r="G1274" s="185" t="s">
        <v>6</v>
      </c>
      <c r="H1274" s="186">
        <v>1</v>
      </c>
      <c r="I1274" s="187">
        <v>0.78</v>
      </c>
      <c r="J1274" s="187">
        <v>0.78</v>
      </c>
    </row>
    <row r="1275" spans="1:10" ht="24" customHeight="1">
      <c r="A1275" s="183" t="s">
        <v>565</v>
      </c>
      <c r="B1275" s="184" t="s">
        <v>1000</v>
      </c>
      <c r="C1275" s="183" t="s">
        <v>268</v>
      </c>
      <c r="D1275" s="183" t="s">
        <v>1001</v>
      </c>
      <c r="E1275" s="204" t="s">
        <v>599</v>
      </c>
      <c r="F1275" s="204"/>
      <c r="G1275" s="185" t="s">
        <v>6</v>
      </c>
      <c r="H1275" s="186">
        <v>1</v>
      </c>
      <c r="I1275" s="187">
        <v>31.94</v>
      </c>
      <c r="J1275" s="187">
        <v>31.94</v>
      </c>
    </row>
    <row r="1276" spans="1:10" ht="24" customHeight="1">
      <c r="A1276" s="183" t="s">
        <v>565</v>
      </c>
      <c r="B1276" s="184" t="s">
        <v>876</v>
      </c>
      <c r="C1276" s="183" t="s">
        <v>268</v>
      </c>
      <c r="D1276" s="183" t="s">
        <v>877</v>
      </c>
      <c r="E1276" s="204" t="s">
        <v>619</v>
      </c>
      <c r="F1276" s="204"/>
      <c r="G1276" s="185" t="s">
        <v>6</v>
      </c>
      <c r="H1276" s="186">
        <v>1</v>
      </c>
      <c r="I1276" s="187">
        <v>0.06</v>
      </c>
      <c r="J1276" s="187">
        <v>0.06</v>
      </c>
    </row>
    <row r="1277" spans="1:10" ht="24" customHeight="1">
      <c r="A1277" s="183" t="s">
        <v>565</v>
      </c>
      <c r="B1277" s="184" t="s">
        <v>878</v>
      </c>
      <c r="C1277" s="183" t="s">
        <v>268</v>
      </c>
      <c r="D1277" s="183" t="s">
        <v>879</v>
      </c>
      <c r="E1277" s="204" t="s">
        <v>621</v>
      </c>
      <c r="F1277" s="204"/>
      <c r="G1277" s="185" t="s">
        <v>6</v>
      </c>
      <c r="H1277" s="186">
        <v>1</v>
      </c>
      <c r="I1277" s="187">
        <v>0.64</v>
      </c>
      <c r="J1277" s="187">
        <v>0.64</v>
      </c>
    </row>
    <row r="1278" spans="1:10">
      <c r="A1278" s="188"/>
      <c r="B1278" s="188"/>
      <c r="C1278" s="188"/>
      <c r="D1278" s="188"/>
      <c r="E1278" s="188" t="s">
        <v>575</v>
      </c>
      <c r="F1278" s="189">
        <v>32.65</v>
      </c>
      <c r="G1278" s="188" t="s">
        <v>576</v>
      </c>
      <c r="H1278" s="189">
        <v>0</v>
      </c>
      <c r="I1278" s="188" t="s">
        <v>577</v>
      </c>
      <c r="J1278" s="189">
        <v>32.65</v>
      </c>
    </row>
    <row r="1279" spans="1:10" ht="13.8" thickBot="1">
      <c r="A1279" s="188"/>
      <c r="B1279" s="188"/>
      <c r="C1279" s="188"/>
      <c r="D1279" s="188"/>
      <c r="E1279" s="188" t="s">
        <v>578</v>
      </c>
      <c r="F1279" s="189">
        <v>9.7200000000000006</v>
      </c>
      <c r="G1279" s="188"/>
      <c r="H1279" s="203" t="s">
        <v>579</v>
      </c>
      <c r="I1279" s="203"/>
      <c r="J1279" s="189">
        <v>45.74</v>
      </c>
    </row>
    <row r="1280" spans="1:10" ht="0.9" customHeight="1" thickTop="1">
      <c r="A1280" s="190"/>
      <c r="B1280" s="190"/>
      <c r="C1280" s="190"/>
      <c r="D1280" s="190"/>
      <c r="E1280" s="190"/>
      <c r="F1280" s="190"/>
      <c r="G1280" s="190"/>
      <c r="H1280" s="190"/>
      <c r="I1280" s="190"/>
      <c r="J1280" s="190"/>
    </row>
    <row r="1281" spans="1:10" ht="18" customHeight="1">
      <c r="A1281" s="123"/>
      <c r="B1281" s="125" t="s">
        <v>242</v>
      </c>
      <c r="C1281" s="123" t="s">
        <v>243</v>
      </c>
      <c r="D1281" s="123" t="s">
        <v>244</v>
      </c>
      <c r="E1281" s="198" t="s">
        <v>558</v>
      </c>
      <c r="F1281" s="198"/>
      <c r="G1281" s="124" t="s">
        <v>245</v>
      </c>
      <c r="H1281" s="125" t="s">
        <v>246</v>
      </c>
      <c r="I1281" s="125" t="s">
        <v>247</v>
      </c>
      <c r="J1281" s="125" t="s">
        <v>249</v>
      </c>
    </row>
    <row r="1282" spans="1:10" ht="36" customHeight="1">
      <c r="A1282" s="130" t="s">
        <v>559</v>
      </c>
      <c r="B1282" s="131" t="s">
        <v>900</v>
      </c>
      <c r="C1282" s="130" t="s">
        <v>268</v>
      </c>
      <c r="D1282" s="130" t="s">
        <v>901</v>
      </c>
      <c r="E1282" s="206" t="s">
        <v>749</v>
      </c>
      <c r="F1282" s="206"/>
      <c r="G1282" s="132" t="s">
        <v>753</v>
      </c>
      <c r="H1282" s="177">
        <v>1</v>
      </c>
      <c r="I1282" s="133">
        <v>0.83</v>
      </c>
      <c r="J1282" s="133">
        <v>0.83</v>
      </c>
    </row>
    <row r="1283" spans="1:10" ht="36" customHeight="1">
      <c r="A1283" s="178" t="s">
        <v>561</v>
      </c>
      <c r="B1283" s="179" t="s">
        <v>1069</v>
      </c>
      <c r="C1283" s="178" t="s">
        <v>268</v>
      </c>
      <c r="D1283" s="178" t="s">
        <v>1070</v>
      </c>
      <c r="E1283" s="205" t="s">
        <v>749</v>
      </c>
      <c r="F1283" s="205"/>
      <c r="G1283" s="180" t="s">
        <v>6</v>
      </c>
      <c r="H1283" s="181">
        <v>1</v>
      </c>
      <c r="I1283" s="182">
        <v>0.75</v>
      </c>
      <c r="J1283" s="182">
        <v>0.75</v>
      </c>
    </row>
    <row r="1284" spans="1:10" ht="36" customHeight="1">
      <c r="A1284" s="178" t="s">
        <v>561</v>
      </c>
      <c r="B1284" s="179" t="s">
        <v>1071</v>
      </c>
      <c r="C1284" s="178" t="s">
        <v>268</v>
      </c>
      <c r="D1284" s="178" t="s">
        <v>1072</v>
      </c>
      <c r="E1284" s="205" t="s">
        <v>749</v>
      </c>
      <c r="F1284" s="205"/>
      <c r="G1284" s="180" t="s">
        <v>6</v>
      </c>
      <c r="H1284" s="181">
        <v>1</v>
      </c>
      <c r="I1284" s="182">
        <v>0.08</v>
      </c>
      <c r="J1284" s="182">
        <v>0.08</v>
      </c>
    </row>
    <row r="1285" spans="1:10">
      <c r="A1285" s="188"/>
      <c r="B1285" s="188"/>
      <c r="C1285" s="188"/>
      <c r="D1285" s="188"/>
      <c r="E1285" s="188" t="s">
        <v>575</v>
      </c>
      <c r="F1285" s="189">
        <v>0</v>
      </c>
      <c r="G1285" s="188" t="s">
        <v>576</v>
      </c>
      <c r="H1285" s="189">
        <v>0</v>
      </c>
      <c r="I1285" s="188" t="s">
        <v>577</v>
      </c>
      <c r="J1285" s="189">
        <v>0</v>
      </c>
    </row>
    <row r="1286" spans="1:10" ht="13.8" thickBot="1">
      <c r="A1286" s="188"/>
      <c r="B1286" s="188"/>
      <c r="C1286" s="188"/>
      <c r="D1286" s="188"/>
      <c r="E1286" s="188" t="s">
        <v>578</v>
      </c>
      <c r="F1286" s="189">
        <v>0.22</v>
      </c>
      <c r="G1286" s="188"/>
      <c r="H1286" s="203" t="s">
        <v>579</v>
      </c>
      <c r="I1286" s="203"/>
      <c r="J1286" s="189">
        <v>1.05</v>
      </c>
    </row>
    <row r="1287" spans="1:10" ht="0.9" customHeight="1" thickTop="1">
      <c r="A1287" s="190"/>
      <c r="B1287" s="190"/>
      <c r="C1287" s="190"/>
      <c r="D1287" s="190"/>
      <c r="E1287" s="190"/>
      <c r="F1287" s="190"/>
      <c r="G1287" s="190"/>
      <c r="H1287" s="190"/>
      <c r="I1287" s="190"/>
      <c r="J1287" s="190"/>
    </row>
    <row r="1288" spans="1:10" ht="18" customHeight="1">
      <c r="A1288" s="123"/>
      <c r="B1288" s="125" t="s">
        <v>242</v>
      </c>
      <c r="C1288" s="123" t="s">
        <v>243</v>
      </c>
      <c r="D1288" s="123" t="s">
        <v>244</v>
      </c>
      <c r="E1288" s="198" t="s">
        <v>558</v>
      </c>
      <c r="F1288" s="198"/>
      <c r="G1288" s="124" t="s">
        <v>245</v>
      </c>
      <c r="H1288" s="125" t="s">
        <v>246</v>
      </c>
      <c r="I1288" s="125" t="s">
        <v>247</v>
      </c>
      <c r="J1288" s="125" t="s">
        <v>249</v>
      </c>
    </row>
    <row r="1289" spans="1:10" ht="36" customHeight="1">
      <c r="A1289" s="130" t="s">
        <v>559</v>
      </c>
      <c r="B1289" s="131" t="s">
        <v>902</v>
      </c>
      <c r="C1289" s="130" t="s">
        <v>268</v>
      </c>
      <c r="D1289" s="130" t="s">
        <v>903</v>
      </c>
      <c r="E1289" s="206" t="s">
        <v>749</v>
      </c>
      <c r="F1289" s="206"/>
      <c r="G1289" s="132" t="s">
        <v>750</v>
      </c>
      <c r="H1289" s="177">
        <v>1</v>
      </c>
      <c r="I1289" s="133">
        <v>3</v>
      </c>
      <c r="J1289" s="133">
        <v>3</v>
      </c>
    </row>
    <row r="1290" spans="1:10" ht="36" customHeight="1">
      <c r="A1290" s="178" t="s">
        <v>561</v>
      </c>
      <c r="B1290" s="179" t="s">
        <v>1069</v>
      </c>
      <c r="C1290" s="178" t="s">
        <v>268</v>
      </c>
      <c r="D1290" s="178" t="s">
        <v>1070</v>
      </c>
      <c r="E1290" s="205" t="s">
        <v>749</v>
      </c>
      <c r="F1290" s="205"/>
      <c r="G1290" s="180" t="s">
        <v>6</v>
      </c>
      <c r="H1290" s="181">
        <v>1</v>
      </c>
      <c r="I1290" s="182">
        <v>0.75</v>
      </c>
      <c r="J1290" s="182">
        <v>0.75</v>
      </c>
    </row>
    <row r="1291" spans="1:10" ht="36" customHeight="1">
      <c r="A1291" s="178" t="s">
        <v>561</v>
      </c>
      <c r="B1291" s="179" t="s">
        <v>1073</v>
      </c>
      <c r="C1291" s="178" t="s">
        <v>268</v>
      </c>
      <c r="D1291" s="178" t="s">
        <v>1074</v>
      </c>
      <c r="E1291" s="205" t="s">
        <v>749</v>
      </c>
      <c r="F1291" s="205"/>
      <c r="G1291" s="180" t="s">
        <v>6</v>
      </c>
      <c r="H1291" s="181">
        <v>1</v>
      </c>
      <c r="I1291" s="182">
        <v>1.35</v>
      </c>
      <c r="J1291" s="182">
        <v>1.35</v>
      </c>
    </row>
    <row r="1292" spans="1:10" ht="36" customHeight="1">
      <c r="A1292" s="178" t="s">
        <v>561</v>
      </c>
      <c r="B1292" s="179" t="s">
        <v>1071</v>
      </c>
      <c r="C1292" s="178" t="s">
        <v>268</v>
      </c>
      <c r="D1292" s="178" t="s">
        <v>1072</v>
      </c>
      <c r="E1292" s="205" t="s">
        <v>749</v>
      </c>
      <c r="F1292" s="205"/>
      <c r="G1292" s="180" t="s">
        <v>6</v>
      </c>
      <c r="H1292" s="181">
        <v>1</v>
      </c>
      <c r="I1292" s="182">
        <v>0.08</v>
      </c>
      <c r="J1292" s="182">
        <v>0.08</v>
      </c>
    </row>
    <row r="1293" spans="1:10" ht="36" customHeight="1">
      <c r="A1293" s="178" t="s">
        <v>561</v>
      </c>
      <c r="B1293" s="179" t="s">
        <v>1075</v>
      </c>
      <c r="C1293" s="178" t="s">
        <v>268</v>
      </c>
      <c r="D1293" s="178" t="s">
        <v>1076</v>
      </c>
      <c r="E1293" s="205" t="s">
        <v>749</v>
      </c>
      <c r="F1293" s="205"/>
      <c r="G1293" s="180" t="s">
        <v>6</v>
      </c>
      <c r="H1293" s="181">
        <v>1</v>
      </c>
      <c r="I1293" s="182">
        <v>0.82</v>
      </c>
      <c r="J1293" s="182">
        <v>0.82</v>
      </c>
    </row>
    <row r="1294" spans="1:10">
      <c r="A1294" s="188"/>
      <c r="B1294" s="188"/>
      <c r="C1294" s="188"/>
      <c r="D1294" s="188"/>
      <c r="E1294" s="188" t="s">
        <v>575</v>
      </c>
      <c r="F1294" s="189">
        <v>0</v>
      </c>
      <c r="G1294" s="188" t="s">
        <v>576</v>
      </c>
      <c r="H1294" s="189">
        <v>0</v>
      </c>
      <c r="I1294" s="188" t="s">
        <v>577</v>
      </c>
      <c r="J1294" s="189">
        <v>0</v>
      </c>
    </row>
    <row r="1295" spans="1:10" ht="13.8" thickBot="1">
      <c r="A1295" s="188"/>
      <c r="B1295" s="188"/>
      <c r="C1295" s="188"/>
      <c r="D1295" s="188"/>
      <c r="E1295" s="188" t="s">
        <v>578</v>
      </c>
      <c r="F1295" s="189">
        <v>0.81</v>
      </c>
      <c r="G1295" s="188"/>
      <c r="H1295" s="203" t="s">
        <v>579</v>
      </c>
      <c r="I1295" s="203"/>
      <c r="J1295" s="189">
        <v>3.81</v>
      </c>
    </row>
    <row r="1296" spans="1:10" ht="0.9" customHeight="1" thickTop="1">
      <c r="A1296" s="190"/>
      <c r="B1296" s="190"/>
      <c r="C1296" s="190"/>
      <c r="D1296" s="190"/>
      <c r="E1296" s="190"/>
      <c r="F1296" s="190"/>
      <c r="G1296" s="190"/>
      <c r="H1296" s="190"/>
      <c r="I1296" s="190"/>
      <c r="J1296" s="190"/>
    </row>
    <row r="1297" spans="1:10" ht="18" customHeight="1">
      <c r="A1297" s="123"/>
      <c r="B1297" s="125" t="s">
        <v>242</v>
      </c>
      <c r="C1297" s="123" t="s">
        <v>243</v>
      </c>
      <c r="D1297" s="123" t="s">
        <v>244</v>
      </c>
      <c r="E1297" s="198" t="s">
        <v>558</v>
      </c>
      <c r="F1297" s="198"/>
      <c r="G1297" s="124" t="s">
        <v>245</v>
      </c>
      <c r="H1297" s="125" t="s">
        <v>246</v>
      </c>
      <c r="I1297" s="125" t="s">
        <v>247</v>
      </c>
      <c r="J1297" s="125" t="s">
        <v>249</v>
      </c>
    </row>
    <row r="1298" spans="1:10" ht="36" customHeight="1">
      <c r="A1298" s="130" t="s">
        <v>559</v>
      </c>
      <c r="B1298" s="131" t="s">
        <v>1069</v>
      </c>
      <c r="C1298" s="130" t="s">
        <v>268</v>
      </c>
      <c r="D1298" s="130" t="s">
        <v>1070</v>
      </c>
      <c r="E1298" s="206" t="s">
        <v>749</v>
      </c>
      <c r="F1298" s="206"/>
      <c r="G1298" s="132" t="s">
        <v>6</v>
      </c>
      <c r="H1298" s="177">
        <v>1</v>
      </c>
      <c r="I1298" s="133">
        <v>0.75</v>
      </c>
      <c r="J1298" s="133">
        <v>0.75</v>
      </c>
    </row>
    <row r="1299" spans="1:10" ht="36" customHeight="1">
      <c r="A1299" s="183" t="s">
        <v>565</v>
      </c>
      <c r="B1299" s="184" t="s">
        <v>1077</v>
      </c>
      <c r="C1299" s="183" t="s">
        <v>268</v>
      </c>
      <c r="D1299" s="183" t="s">
        <v>1078</v>
      </c>
      <c r="E1299" s="204" t="s">
        <v>593</v>
      </c>
      <c r="F1299" s="204"/>
      <c r="G1299" s="185" t="s">
        <v>3</v>
      </c>
      <c r="H1299" s="186">
        <v>6.3999999999999997E-5</v>
      </c>
      <c r="I1299" s="187">
        <v>11725.43</v>
      </c>
      <c r="J1299" s="187">
        <v>0.75</v>
      </c>
    </row>
    <row r="1300" spans="1:10">
      <c r="A1300" s="188"/>
      <c r="B1300" s="188"/>
      <c r="C1300" s="188"/>
      <c r="D1300" s="188"/>
      <c r="E1300" s="188" t="s">
        <v>575</v>
      </c>
      <c r="F1300" s="189">
        <v>0</v>
      </c>
      <c r="G1300" s="188" t="s">
        <v>576</v>
      </c>
      <c r="H1300" s="189">
        <v>0</v>
      </c>
      <c r="I1300" s="188" t="s">
        <v>577</v>
      </c>
      <c r="J1300" s="189">
        <v>0</v>
      </c>
    </row>
    <row r="1301" spans="1:10" ht="13.8" thickBot="1">
      <c r="A1301" s="188"/>
      <c r="B1301" s="188"/>
      <c r="C1301" s="188"/>
      <c r="D1301" s="188"/>
      <c r="E1301" s="188" t="s">
        <v>578</v>
      </c>
      <c r="F1301" s="189">
        <v>0.2</v>
      </c>
      <c r="G1301" s="188"/>
      <c r="H1301" s="203" t="s">
        <v>579</v>
      </c>
      <c r="I1301" s="203"/>
      <c r="J1301" s="189">
        <v>0.95</v>
      </c>
    </row>
    <row r="1302" spans="1:10" ht="0.9" customHeight="1" thickTop="1">
      <c r="A1302" s="190"/>
      <c r="B1302" s="190"/>
      <c r="C1302" s="190"/>
      <c r="D1302" s="190"/>
      <c r="E1302" s="190"/>
      <c r="F1302" s="190"/>
      <c r="G1302" s="190"/>
      <c r="H1302" s="190"/>
      <c r="I1302" s="190"/>
      <c r="J1302" s="190"/>
    </row>
    <row r="1303" spans="1:10" ht="18" customHeight="1">
      <c r="A1303" s="123"/>
      <c r="B1303" s="125" t="s">
        <v>242</v>
      </c>
      <c r="C1303" s="123" t="s">
        <v>243</v>
      </c>
      <c r="D1303" s="123" t="s">
        <v>244</v>
      </c>
      <c r="E1303" s="198" t="s">
        <v>558</v>
      </c>
      <c r="F1303" s="198"/>
      <c r="G1303" s="124" t="s">
        <v>245</v>
      </c>
      <c r="H1303" s="125" t="s">
        <v>246</v>
      </c>
      <c r="I1303" s="125" t="s">
        <v>247</v>
      </c>
      <c r="J1303" s="125" t="s">
        <v>249</v>
      </c>
    </row>
    <row r="1304" spans="1:10" ht="36" customHeight="1">
      <c r="A1304" s="130" t="s">
        <v>559</v>
      </c>
      <c r="B1304" s="131" t="s">
        <v>1071</v>
      </c>
      <c r="C1304" s="130" t="s">
        <v>268</v>
      </c>
      <c r="D1304" s="130" t="s">
        <v>1072</v>
      </c>
      <c r="E1304" s="206" t="s">
        <v>749</v>
      </c>
      <c r="F1304" s="206"/>
      <c r="G1304" s="132" t="s">
        <v>6</v>
      </c>
      <c r="H1304" s="177">
        <v>1</v>
      </c>
      <c r="I1304" s="133">
        <v>0.08</v>
      </c>
      <c r="J1304" s="133">
        <v>0.08</v>
      </c>
    </row>
    <row r="1305" spans="1:10" ht="36" customHeight="1">
      <c r="A1305" s="183" t="s">
        <v>565</v>
      </c>
      <c r="B1305" s="184" t="s">
        <v>1077</v>
      </c>
      <c r="C1305" s="183" t="s">
        <v>268</v>
      </c>
      <c r="D1305" s="183" t="s">
        <v>1078</v>
      </c>
      <c r="E1305" s="204" t="s">
        <v>593</v>
      </c>
      <c r="F1305" s="204"/>
      <c r="G1305" s="185" t="s">
        <v>3</v>
      </c>
      <c r="H1305" s="186">
        <v>7.6000000000000001E-6</v>
      </c>
      <c r="I1305" s="187">
        <v>11725.43</v>
      </c>
      <c r="J1305" s="187">
        <v>0.08</v>
      </c>
    </row>
    <row r="1306" spans="1:10">
      <c r="A1306" s="188"/>
      <c r="B1306" s="188"/>
      <c r="C1306" s="188"/>
      <c r="D1306" s="188"/>
      <c r="E1306" s="188" t="s">
        <v>575</v>
      </c>
      <c r="F1306" s="189">
        <v>0</v>
      </c>
      <c r="G1306" s="188" t="s">
        <v>576</v>
      </c>
      <c r="H1306" s="189">
        <v>0</v>
      </c>
      <c r="I1306" s="188" t="s">
        <v>577</v>
      </c>
      <c r="J1306" s="189">
        <v>0</v>
      </c>
    </row>
    <row r="1307" spans="1:10" ht="13.8" thickBot="1">
      <c r="A1307" s="188"/>
      <c r="B1307" s="188"/>
      <c r="C1307" s="188"/>
      <c r="D1307" s="188"/>
      <c r="E1307" s="188" t="s">
        <v>578</v>
      </c>
      <c r="F1307" s="189">
        <v>0.02</v>
      </c>
      <c r="G1307" s="188"/>
      <c r="H1307" s="203" t="s">
        <v>579</v>
      </c>
      <c r="I1307" s="203"/>
      <c r="J1307" s="189">
        <v>0.1</v>
      </c>
    </row>
    <row r="1308" spans="1:10" ht="0.9" customHeight="1" thickTop="1">
      <c r="A1308" s="190"/>
      <c r="B1308" s="190"/>
      <c r="C1308" s="190"/>
      <c r="D1308" s="190"/>
      <c r="E1308" s="190"/>
      <c r="F1308" s="190"/>
      <c r="G1308" s="190"/>
      <c r="H1308" s="190"/>
      <c r="I1308" s="190"/>
      <c r="J1308" s="190"/>
    </row>
    <row r="1309" spans="1:10" ht="18" customHeight="1">
      <c r="A1309" s="123"/>
      <c r="B1309" s="125" t="s">
        <v>242</v>
      </c>
      <c r="C1309" s="123" t="s">
        <v>243</v>
      </c>
      <c r="D1309" s="123" t="s">
        <v>244</v>
      </c>
      <c r="E1309" s="198" t="s">
        <v>558</v>
      </c>
      <c r="F1309" s="198"/>
      <c r="G1309" s="124" t="s">
        <v>245</v>
      </c>
      <c r="H1309" s="125" t="s">
        <v>246</v>
      </c>
      <c r="I1309" s="125" t="s">
        <v>247</v>
      </c>
      <c r="J1309" s="125" t="s">
        <v>249</v>
      </c>
    </row>
    <row r="1310" spans="1:10" ht="36" customHeight="1">
      <c r="A1310" s="130" t="s">
        <v>559</v>
      </c>
      <c r="B1310" s="131" t="s">
        <v>1075</v>
      </c>
      <c r="C1310" s="130" t="s">
        <v>268</v>
      </c>
      <c r="D1310" s="130" t="s">
        <v>1076</v>
      </c>
      <c r="E1310" s="206" t="s">
        <v>749</v>
      </c>
      <c r="F1310" s="206"/>
      <c r="G1310" s="132" t="s">
        <v>6</v>
      </c>
      <c r="H1310" s="177">
        <v>1</v>
      </c>
      <c r="I1310" s="133">
        <v>0.82</v>
      </c>
      <c r="J1310" s="133">
        <v>0.82</v>
      </c>
    </row>
    <row r="1311" spans="1:10" ht="36" customHeight="1">
      <c r="A1311" s="183" t="s">
        <v>565</v>
      </c>
      <c r="B1311" s="184" t="s">
        <v>1077</v>
      </c>
      <c r="C1311" s="183" t="s">
        <v>268</v>
      </c>
      <c r="D1311" s="183" t="s">
        <v>1078</v>
      </c>
      <c r="E1311" s="204" t="s">
        <v>593</v>
      </c>
      <c r="F1311" s="204"/>
      <c r="G1311" s="185" t="s">
        <v>3</v>
      </c>
      <c r="H1311" s="186">
        <v>6.9999999999999994E-5</v>
      </c>
      <c r="I1311" s="187">
        <v>11725.43</v>
      </c>
      <c r="J1311" s="187">
        <v>0.82</v>
      </c>
    </row>
    <row r="1312" spans="1:10">
      <c r="A1312" s="188"/>
      <c r="B1312" s="188"/>
      <c r="C1312" s="188"/>
      <c r="D1312" s="188"/>
      <c r="E1312" s="188" t="s">
        <v>575</v>
      </c>
      <c r="F1312" s="189">
        <v>0</v>
      </c>
      <c r="G1312" s="188" t="s">
        <v>576</v>
      </c>
      <c r="H1312" s="189">
        <v>0</v>
      </c>
      <c r="I1312" s="188" t="s">
        <v>577</v>
      </c>
      <c r="J1312" s="189">
        <v>0</v>
      </c>
    </row>
    <row r="1313" spans="1:10" ht="13.8" thickBot="1">
      <c r="A1313" s="188"/>
      <c r="B1313" s="188"/>
      <c r="C1313" s="188"/>
      <c r="D1313" s="188"/>
      <c r="E1313" s="188" t="s">
        <v>578</v>
      </c>
      <c r="F1313" s="189">
        <v>0.22</v>
      </c>
      <c r="G1313" s="188"/>
      <c r="H1313" s="203" t="s">
        <v>579</v>
      </c>
      <c r="I1313" s="203"/>
      <c r="J1313" s="189">
        <v>1.04</v>
      </c>
    </row>
    <row r="1314" spans="1:10" ht="0.9" customHeight="1" thickTop="1">
      <c r="A1314" s="190"/>
      <c r="B1314" s="190"/>
      <c r="C1314" s="190"/>
      <c r="D1314" s="190"/>
      <c r="E1314" s="190"/>
      <c r="F1314" s="190"/>
      <c r="G1314" s="190"/>
      <c r="H1314" s="190"/>
      <c r="I1314" s="190"/>
      <c r="J1314" s="190"/>
    </row>
    <row r="1315" spans="1:10" ht="18" customHeight="1">
      <c r="A1315" s="123"/>
      <c r="B1315" s="125" t="s">
        <v>242</v>
      </c>
      <c r="C1315" s="123" t="s">
        <v>243</v>
      </c>
      <c r="D1315" s="123" t="s">
        <v>244</v>
      </c>
      <c r="E1315" s="198" t="s">
        <v>558</v>
      </c>
      <c r="F1315" s="198"/>
      <c r="G1315" s="124" t="s">
        <v>245</v>
      </c>
      <c r="H1315" s="125" t="s">
        <v>246</v>
      </c>
      <c r="I1315" s="125" t="s">
        <v>247</v>
      </c>
      <c r="J1315" s="125" t="s">
        <v>249</v>
      </c>
    </row>
    <row r="1316" spans="1:10" ht="36" customHeight="1">
      <c r="A1316" s="130" t="s">
        <v>559</v>
      </c>
      <c r="B1316" s="131" t="s">
        <v>1073</v>
      </c>
      <c r="C1316" s="130" t="s">
        <v>268</v>
      </c>
      <c r="D1316" s="130" t="s">
        <v>1074</v>
      </c>
      <c r="E1316" s="206" t="s">
        <v>749</v>
      </c>
      <c r="F1316" s="206"/>
      <c r="G1316" s="132" t="s">
        <v>6</v>
      </c>
      <c r="H1316" s="177">
        <v>1</v>
      </c>
      <c r="I1316" s="133">
        <v>1.35</v>
      </c>
      <c r="J1316" s="133">
        <v>1.35</v>
      </c>
    </row>
    <row r="1317" spans="1:10" ht="24" customHeight="1">
      <c r="A1317" s="183" t="s">
        <v>565</v>
      </c>
      <c r="B1317" s="184" t="s">
        <v>930</v>
      </c>
      <c r="C1317" s="183" t="s">
        <v>268</v>
      </c>
      <c r="D1317" s="183" t="s">
        <v>931</v>
      </c>
      <c r="E1317" s="204" t="s">
        <v>568</v>
      </c>
      <c r="F1317" s="204"/>
      <c r="G1317" s="185" t="s">
        <v>932</v>
      </c>
      <c r="H1317" s="186">
        <v>1.88</v>
      </c>
      <c r="I1317" s="187">
        <v>0.72</v>
      </c>
      <c r="J1317" s="187">
        <v>1.35</v>
      </c>
    </row>
    <row r="1318" spans="1:10">
      <c r="A1318" s="188"/>
      <c r="B1318" s="188"/>
      <c r="C1318" s="188"/>
      <c r="D1318" s="188"/>
      <c r="E1318" s="188" t="s">
        <v>575</v>
      </c>
      <c r="F1318" s="189">
        <v>0</v>
      </c>
      <c r="G1318" s="188" t="s">
        <v>576</v>
      </c>
      <c r="H1318" s="189">
        <v>0</v>
      </c>
      <c r="I1318" s="188" t="s">
        <v>577</v>
      </c>
      <c r="J1318" s="189">
        <v>0</v>
      </c>
    </row>
    <row r="1319" spans="1:10" ht="13.8" thickBot="1">
      <c r="A1319" s="188"/>
      <c r="B1319" s="188"/>
      <c r="C1319" s="188"/>
      <c r="D1319" s="188"/>
      <c r="E1319" s="188" t="s">
        <v>578</v>
      </c>
      <c r="F1319" s="189">
        <v>0.36</v>
      </c>
      <c r="G1319" s="188"/>
      <c r="H1319" s="203" t="s">
        <v>579</v>
      </c>
      <c r="I1319" s="203"/>
      <c r="J1319" s="189">
        <v>1.71</v>
      </c>
    </row>
    <row r="1320" spans="1:10" ht="0.9" customHeight="1" thickTop="1">
      <c r="A1320" s="190"/>
      <c r="B1320" s="190"/>
      <c r="C1320" s="190"/>
      <c r="D1320" s="190"/>
      <c r="E1320" s="190"/>
      <c r="F1320" s="190"/>
      <c r="G1320" s="190"/>
      <c r="H1320" s="190"/>
      <c r="I1320" s="190"/>
      <c r="J1320" s="190"/>
    </row>
    <row r="1321" spans="1:10" ht="18" customHeight="1">
      <c r="A1321" s="123"/>
      <c r="B1321" s="125" t="s">
        <v>242</v>
      </c>
      <c r="C1321" s="123" t="s">
        <v>243</v>
      </c>
      <c r="D1321" s="123" t="s">
        <v>244</v>
      </c>
      <c r="E1321" s="198" t="s">
        <v>558</v>
      </c>
      <c r="F1321" s="198"/>
      <c r="G1321" s="124" t="s">
        <v>245</v>
      </c>
      <c r="H1321" s="125" t="s">
        <v>246</v>
      </c>
      <c r="I1321" s="125" t="s">
        <v>247</v>
      </c>
      <c r="J1321" s="125" t="s">
        <v>249</v>
      </c>
    </row>
    <row r="1322" spans="1:10" ht="24" customHeight="1">
      <c r="A1322" s="130" t="s">
        <v>559</v>
      </c>
      <c r="B1322" s="131" t="s">
        <v>691</v>
      </c>
      <c r="C1322" s="130" t="s">
        <v>268</v>
      </c>
      <c r="D1322" s="130" t="s">
        <v>99</v>
      </c>
      <c r="E1322" s="206" t="s">
        <v>563</v>
      </c>
      <c r="F1322" s="206"/>
      <c r="G1322" s="132" t="s">
        <v>6</v>
      </c>
      <c r="H1322" s="177">
        <v>1</v>
      </c>
      <c r="I1322" s="133">
        <v>19.72</v>
      </c>
      <c r="J1322" s="133">
        <v>19.72</v>
      </c>
    </row>
    <row r="1323" spans="1:10" ht="24" customHeight="1">
      <c r="A1323" s="178" t="s">
        <v>561</v>
      </c>
      <c r="B1323" s="179" t="s">
        <v>1002</v>
      </c>
      <c r="C1323" s="178" t="s">
        <v>268</v>
      </c>
      <c r="D1323" s="178" t="s">
        <v>1003</v>
      </c>
      <c r="E1323" s="205" t="s">
        <v>563</v>
      </c>
      <c r="F1323" s="205"/>
      <c r="G1323" s="180" t="s">
        <v>6</v>
      </c>
      <c r="H1323" s="181">
        <v>1</v>
      </c>
      <c r="I1323" s="182">
        <v>0.16</v>
      </c>
      <c r="J1323" s="182">
        <v>0.16</v>
      </c>
    </row>
    <row r="1324" spans="1:10" ht="24" customHeight="1">
      <c r="A1324" s="183" t="s">
        <v>565</v>
      </c>
      <c r="B1324" s="184" t="s">
        <v>867</v>
      </c>
      <c r="C1324" s="183" t="s">
        <v>268</v>
      </c>
      <c r="D1324" s="183" t="s">
        <v>868</v>
      </c>
      <c r="E1324" s="204" t="s">
        <v>869</v>
      </c>
      <c r="F1324" s="204"/>
      <c r="G1324" s="185" t="s">
        <v>6</v>
      </c>
      <c r="H1324" s="186">
        <v>1</v>
      </c>
      <c r="I1324" s="187">
        <v>0.01</v>
      </c>
      <c r="J1324" s="187">
        <v>0.01</v>
      </c>
    </row>
    <row r="1325" spans="1:10" ht="24" customHeight="1">
      <c r="A1325" s="183" t="s">
        <v>565</v>
      </c>
      <c r="B1325" s="184" t="s">
        <v>1079</v>
      </c>
      <c r="C1325" s="183" t="s">
        <v>268</v>
      </c>
      <c r="D1325" s="183" t="s">
        <v>1080</v>
      </c>
      <c r="E1325" s="204" t="s">
        <v>593</v>
      </c>
      <c r="F1325" s="204"/>
      <c r="G1325" s="185" t="s">
        <v>6</v>
      </c>
      <c r="H1325" s="186">
        <v>1</v>
      </c>
      <c r="I1325" s="187">
        <v>0.76</v>
      </c>
      <c r="J1325" s="187">
        <v>0.76</v>
      </c>
    </row>
    <row r="1326" spans="1:10" ht="24" customHeight="1">
      <c r="A1326" s="183" t="s">
        <v>565</v>
      </c>
      <c r="B1326" s="184" t="s">
        <v>872</v>
      </c>
      <c r="C1326" s="183" t="s">
        <v>268</v>
      </c>
      <c r="D1326" s="183" t="s">
        <v>873</v>
      </c>
      <c r="E1326" s="204" t="s">
        <v>869</v>
      </c>
      <c r="F1326" s="204"/>
      <c r="G1326" s="185" t="s">
        <v>6</v>
      </c>
      <c r="H1326" s="186">
        <v>1</v>
      </c>
      <c r="I1326" s="187">
        <v>0.81</v>
      </c>
      <c r="J1326" s="187">
        <v>0.81</v>
      </c>
    </row>
    <row r="1327" spans="1:10" ht="24" customHeight="1">
      <c r="A1327" s="183" t="s">
        <v>565</v>
      </c>
      <c r="B1327" s="184" t="s">
        <v>1081</v>
      </c>
      <c r="C1327" s="183" t="s">
        <v>268</v>
      </c>
      <c r="D1327" s="183" t="s">
        <v>1082</v>
      </c>
      <c r="E1327" s="204" t="s">
        <v>593</v>
      </c>
      <c r="F1327" s="204"/>
      <c r="G1327" s="185" t="s">
        <v>6</v>
      </c>
      <c r="H1327" s="186">
        <v>1</v>
      </c>
      <c r="I1327" s="187">
        <v>0.01</v>
      </c>
      <c r="J1327" s="187">
        <v>0.01</v>
      </c>
    </row>
    <row r="1328" spans="1:10" ht="24" customHeight="1">
      <c r="A1328" s="183" t="s">
        <v>565</v>
      </c>
      <c r="B1328" s="184" t="s">
        <v>1004</v>
      </c>
      <c r="C1328" s="183" t="s">
        <v>268</v>
      </c>
      <c r="D1328" s="183" t="s">
        <v>1005</v>
      </c>
      <c r="E1328" s="204" t="s">
        <v>599</v>
      </c>
      <c r="F1328" s="204"/>
      <c r="G1328" s="185" t="s">
        <v>6</v>
      </c>
      <c r="H1328" s="186">
        <v>1</v>
      </c>
      <c r="I1328" s="187">
        <v>17.27</v>
      </c>
      <c r="J1328" s="187">
        <v>17.27</v>
      </c>
    </row>
    <row r="1329" spans="1:10" ht="24" customHeight="1">
      <c r="A1329" s="183" t="s">
        <v>565</v>
      </c>
      <c r="B1329" s="184" t="s">
        <v>876</v>
      </c>
      <c r="C1329" s="183" t="s">
        <v>268</v>
      </c>
      <c r="D1329" s="183" t="s">
        <v>877</v>
      </c>
      <c r="E1329" s="204" t="s">
        <v>619</v>
      </c>
      <c r="F1329" s="204"/>
      <c r="G1329" s="185" t="s">
        <v>6</v>
      </c>
      <c r="H1329" s="186">
        <v>1</v>
      </c>
      <c r="I1329" s="187">
        <v>0.06</v>
      </c>
      <c r="J1329" s="187">
        <v>0.06</v>
      </c>
    </row>
    <row r="1330" spans="1:10" ht="24" customHeight="1">
      <c r="A1330" s="183" t="s">
        <v>565</v>
      </c>
      <c r="B1330" s="184" t="s">
        <v>878</v>
      </c>
      <c r="C1330" s="183" t="s">
        <v>268</v>
      </c>
      <c r="D1330" s="183" t="s">
        <v>879</v>
      </c>
      <c r="E1330" s="204" t="s">
        <v>621</v>
      </c>
      <c r="F1330" s="204"/>
      <c r="G1330" s="185" t="s">
        <v>6</v>
      </c>
      <c r="H1330" s="186">
        <v>1</v>
      </c>
      <c r="I1330" s="187">
        <v>0.64</v>
      </c>
      <c r="J1330" s="187">
        <v>0.64</v>
      </c>
    </row>
    <row r="1331" spans="1:10">
      <c r="A1331" s="188"/>
      <c r="B1331" s="188"/>
      <c r="C1331" s="188"/>
      <c r="D1331" s="188"/>
      <c r="E1331" s="188" t="s">
        <v>575</v>
      </c>
      <c r="F1331" s="189">
        <v>17.43</v>
      </c>
      <c r="G1331" s="188" t="s">
        <v>576</v>
      </c>
      <c r="H1331" s="189">
        <v>0</v>
      </c>
      <c r="I1331" s="188" t="s">
        <v>577</v>
      </c>
      <c r="J1331" s="189">
        <v>17.43</v>
      </c>
    </row>
    <row r="1332" spans="1:10" ht="13.8" thickBot="1">
      <c r="A1332" s="188"/>
      <c r="B1332" s="188"/>
      <c r="C1332" s="188"/>
      <c r="D1332" s="188"/>
      <c r="E1332" s="188" t="s">
        <v>578</v>
      </c>
      <c r="F1332" s="189">
        <v>5.32</v>
      </c>
      <c r="G1332" s="188"/>
      <c r="H1332" s="203" t="s">
        <v>579</v>
      </c>
      <c r="I1332" s="203"/>
      <c r="J1332" s="189">
        <v>25.04</v>
      </c>
    </row>
    <row r="1333" spans="1:10" ht="0.9" customHeight="1" thickTop="1">
      <c r="A1333" s="190"/>
      <c r="B1333" s="190"/>
      <c r="C1333" s="190"/>
      <c r="D1333" s="190"/>
      <c r="E1333" s="190"/>
      <c r="F1333" s="190"/>
      <c r="G1333" s="190"/>
      <c r="H1333" s="190"/>
      <c r="I1333" s="190"/>
      <c r="J1333" s="190"/>
    </row>
    <row r="1334" spans="1:10" ht="18" customHeight="1">
      <c r="A1334" s="123"/>
      <c r="B1334" s="125" t="s">
        <v>242</v>
      </c>
      <c r="C1334" s="123" t="s">
        <v>243</v>
      </c>
      <c r="D1334" s="123" t="s">
        <v>244</v>
      </c>
      <c r="E1334" s="198" t="s">
        <v>558</v>
      </c>
      <c r="F1334" s="198"/>
      <c r="G1334" s="124" t="s">
        <v>245</v>
      </c>
      <c r="H1334" s="125" t="s">
        <v>246</v>
      </c>
      <c r="I1334" s="125" t="s">
        <v>247</v>
      </c>
      <c r="J1334" s="125" t="s">
        <v>249</v>
      </c>
    </row>
    <row r="1335" spans="1:10" ht="24" customHeight="1">
      <c r="A1335" s="130" t="s">
        <v>559</v>
      </c>
      <c r="B1335" s="131" t="s">
        <v>589</v>
      </c>
      <c r="C1335" s="130" t="s">
        <v>268</v>
      </c>
      <c r="D1335" s="130" t="s">
        <v>590</v>
      </c>
      <c r="E1335" s="206" t="s">
        <v>563</v>
      </c>
      <c r="F1335" s="206"/>
      <c r="G1335" s="132" t="s">
        <v>2</v>
      </c>
      <c r="H1335" s="177">
        <v>1</v>
      </c>
      <c r="I1335" s="133">
        <v>16.09</v>
      </c>
      <c r="J1335" s="133">
        <v>16.09</v>
      </c>
    </row>
    <row r="1336" spans="1:10" ht="48" customHeight="1">
      <c r="A1336" s="178" t="s">
        <v>561</v>
      </c>
      <c r="B1336" s="179" t="s">
        <v>1083</v>
      </c>
      <c r="C1336" s="178" t="s">
        <v>268</v>
      </c>
      <c r="D1336" s="178" t="s">
        <v>1084</v>
      </c>
      <c r="E1336" s="205" t="s">
        <v>563</v>
      </c>
      <c r="F1336" s="205"/>
      <c r="G1336" s="180" t="s">
        <v>1085</v>
      </c>
      <c r="H1336" s="181">
        <v>0.40200000000000002</v>
      </c>
      <c r="I1336" s="182">
        <v>11.04</v>
      </c>
      <c r="J1336" s="182">
        <v>4.43</v>
      </c>
    </row>
    <row r="1337" spans="1:10" ht="24" customHeight="1">
      <c r="A1337" s="178" t="s">
        <v>561</v>
      </c>
      <c r="B1337" s="179" t="s">
        <v>564</v>
      </c>
      <c r="C1337" s="178" t="s">
        <v>268</v>
      </c>
      <c r="D1337" s="178" t="s">
        <v>13</v>
      </c>
      <c r="E1337" s="205" t="s">
        <v>563</v>
      </c>
      <c r="F1337" s="205"/>
      <c r="G1337" s="180" t="s">
        <v>6</v>
      </c>
      <c r="H1337" s="181">
        <v>0.1</v>
      </c>
      <c r="I1337" s="182">
        <v>18.05</v>
      </c>
      <c r="J1337" s="182">
        <v>1.8</v>
      </c>
    </row>
    <row r="1338" spans="1:10" ht="24" customHeight="1">
      <c r="A1338" s="178" t="s">
        <v>561</v>
      </c>
      <c r="B1338" s="179" t="s">
        <v>691</v>
      </c>
      <c r="C1338" s="178" t="s">
        <v>268</v>
      </c>
      <c r="D1338" s="178" t="s">
        <v>99</v>
      </c>
      <c r="E1338" s="205" t="s">
        <v>563</v>
      </c>
      <c r="F1338" s="205"/>
      <c r="G1338" s="180" t="s">
        <v>6</v>
      </c>
      <c r="H1338" s="181">
        <v>0.5</v>
      </c>
      <c r="I1338" s="182">
        <v>19.72</v>
      </c>
      <c r="J1338" s="182">
        <v>9.86</v>
      </c>
    </row>
    <row r="1339" spans="1:10">
      <c r="A1339" s="188"/>
      <c r="B1339" s="188"/>
      <c r="C1339" s="188"/>
      <c r="D1339" s="188"/>
      <c r="E1339" s="188" t="s">
        <v>575</v>
      </c>
      <c r="F1339" s="189">
        <v>13.830000000000002</v>
      </c>
      <c r="G1339" s="188" t="s">
        <v>576</v>
      </c>
      <c r="H1339" s="189">
        <v>0</v>
      </c>
      <c r="I1339" s="188" t="s">
        <v>577</v>
      </c>
      <c r="J1339" s="189">
        <v>13.830000000000002</v>
      </c>
    </row>
    <row r="1340" spans="1:10" ht="13.8" thickBot="1">
      <c r="A1340" s="188"/>
      <c r="B1340" s="188"/>
      <c r="C1340" s="188"/>
      <c r="D1340" s="188"/>
      <c r="E1340" s="188" t="s">
        <v>578</v>
      </c>
      <c r="F1340" s="189">
        <v>4.34</v>
      </c>
      <c r="G1340" s="188"/>
      <c r="H1340" s="203" t="s">
        <v>579</v>
      </c>
      <c r="I1340" s="203"/>
      <c r="J1340" s="189">
        <v>20.43</v>
      </c>
    </row>
    <row r="1341" spans="1:10" ht="0.9" customHeight="1" thickTop="1">
      <c r="A1341" s="190"/>
      <c r="B1341" s="190"/>
      <c r="C1341" s="190"/>
      <c r="D1341" s="190"/>
      <c r="E1341" s="190"/>
      <c r="F1341" s="190"/>
      <c r="G1341" s="190"/>
      <c r="H1341" s="190"/>
      <c r="I1341" s="190"/>
      <c r="J1341" s="190"/>
    </row>
    <row r="1342" spans="1:10" ht="18" customHeight="1">
      <c r="A1342" s="123"/>
      <c r="B1342" s="125" t="s">
        <v>242</v>
      </c>
      <c r="C1342" s="123" t="s">
        <v>243</v>
      </c>
      <c r="D1342" s="123" t="s">
        <v>244</v>
      </c>
      <c r="E1342" s="198" t="s">
        <v>558</v>
      </c>
      <c r="F1342" s="198"/>
      <c r="G1342" s="124" t="s">
        <v>245</v>
      </c>
      <c r="H1342" s="125" t="s">
        <v>246</v>
      </c>
      <c r="I1342" s="125" t="s">
        <v>247</v>
      </c>
      <c r="J1342" s="125" t="s">
        <v>249</v>
      </c>
    </row>
    <row r="1343" spans="1:10" ht="36" customHeight="1">
      <c r="A1343" s="130" t="s">
        <v>559</v>
      </c>
      <c r="B1343" s="131" t="s">
        <v>781</v>
      </c>
      <c r="C1343" s="130" t="s">
        <v>268</v>
      </c>
      <c r="D1343" s="130" t="s">
        <v>782</v>
      </c>
      <c r="E1343" s="206" t="s">
        <v>749</v>
      </c>
      <c r="F1343" s="206"/>
      <c r="G1343" s="132" t="s">
        <v>753</v>
      </c>
      <c r="H1343" s="177">
        <v>1</v>
      </c>
      <c r="I1343" s="133">
        <v>70.42</v>
      </c>
      <c r="J1343" s="133">
        <v>70.42</v>
      </c>
    </row>
    <row r="1344" spans="1:10" ht="36" customHeight="1">
      <c r="A1344" s="178" t="s">
        <v>561</v>
      </c>
      <c r="B1344" s="179" t="s">
        <v>1086</v>
      </c>
      <c r="C1344" s="178" t="s">
        <v>268</v>
      </c>
      <c r="D1344" s="178" t="s">
        <v>1087</v>
      </c>
      <c r="E1344" s="205" t="s">
        <v>749</v>
      </c>
      <c r="F1344" s="205"/>
      <c r="G1344" s="180" t="s">
        <v>6</v>
      </c>
      <c r="H1344" s="181">
        <v>1</v>
      </c>
      <c r="I1344" s="182">
        <v>37.119999999999997</v>
      </c>
      <c r="J1344" s="182">
        <v>37.119999999999997</v>
      </c>
    </row>
    <row r="1345" spans="1:10" ht="36" customHeight="1">
      <c r="A1345" s="178" t="s">
        <v>561</v>
      </c>
      <c r="B1345" s="179" t="s">
        <v>1088</v>
      </c>
      <c r="C1345" s="178" t="s">
        <v>268</v>
      </c>
      <c r="D1345" s="178" t="s">
        <v>1089</v>
      </c>
      <c r="E1345" s="205" t="s">
        <v>749</v>
      </c>
      <c r="F1345" s="205"/>
      <c r="G1345" s="180" t="s">
        <v>6</v>
      </c>
      <c r="H1345" s="181">
        <v>1</v>
      </c>
      <c r="I1345" s="182">
        <v>6.68</v>
      </c>
      <c r="J1345" s="182">
        <v>6.68</v>
      </c>
    </row>
    <row r="1346" spans="1:10" ht="24" customHeight="1">
      <c r="A1346" s="178" t="s">
        <v>561</v>
      </c>
      <c r="B1346" s="179" t="s">
        <v>1090</v>
      </c>
      <c r="C1346" s="178" t="s">
        <v>268</v>
      </c>
      <c r="D1346" s="178" t="s">
        <v>119</v>
      </c>
      <c r="E1346" s="205" t="s">
        <v>563</v>
      </c>
      <c r="F1346" s="205"/>
      <c r="G1346" s="180" t="s">
        <v>6</v>
      </c>
      <c r="H1346" s="181">
        <v>1</v>
      </c>
      <c r="I1346" s="182">
        <v>26.62</v>
      </c>
      <c r="J1346" s="182">
        <v>26.62</v>
      </c>
    </row>
    <row r="1347" spans="1:10">
      <c r="A1347" s="188"/>
      <c r="B1347" s="188"/>
      <c r="C1347" s="188"/>
      <c r="D1347" s="188"/>
      <c r="E1347" s="188" t="s">
        <v>575</v>
      </c>
      <c r="F1347" s="189">
        <v>24.33</v>
      </c>
      <c r="G1347" s="188" t="s">
        <v>576</v>
      </c>
      <c r="H1347" s="189">
        <v>0</v>
      </c>
      <c r="I1347" s="188" t="s">
        <v>577</v>
      </c>
      <c r="J1347" s="189">
        <v>24.33</v>
      </c>
    </row>
    <row r="1348" spans="1:10" ht="13.8" thickBot="1">
      <c r="A1348" s="188"/>
      <c r="B1348" s="188"/>
      <c r="C1348" s="188"/>
      <c r="D1348" s="188"/>
      <c r="E1348" s="188" t="s">
        <v>578</v>
      </c>
      <c r="F1348" s="189">
        <v>19.010000000000002</v>
      </c>
      <c r="G1348" s="188"/>
      <c r="H1348" s="203" t="s">
        <v>579</v>
      </c>
      <c r="I1348" s="203"/>
      <c r="J1348" s="189">
        <v>89.43</v>
      </c>
    </row>
    <row r="1349" spans="1:10" ht="0.9" customHeight="1" thickTop="1">
      <c r="A1349" s="190"/>
      <c r="B1349" s="190"/>
      <c r="C1349" s="190"/>
      <c r="D1349" s="190"/>
      <c r="E1349" s="190"/>
      <c r="F1349" s="190"/>
      <c r="G1349" s="190"/>
      <c r="H1349" s="190"/>
      <c r="I1349" s="190"/>
      <c r="J1349" s="190"/>
    </row>
    <row r="1350" spans="1:10" ht="18" customHeight="1">
      <c r="A1350" s="123"/>
      <c r="B1350" s="125" t="s">
        <v>242</v>
      </c>
      <c r="C1350" s="123" t="s">
        <v>243</v>
      </c>
      <c r="D1350" s="123" t="s">
        <v>244</v>
      </c>
      <c r="E1350" s="198" t="s">
        <v>558</v>
      </c>
      <c r="F1350" s="198"/>
      <c r="G1350" s="124" t="s">
        <v>245</v>
      </c>
      <c r="H1350" s="125" t="s">
        <v>246</v>
      </c>
      <c r="I1350" s="125" t="s">
        <v>247</v>
      </c>
      <c r="J1350" s="125" t="s">
        <v>249</v>
      </c>
    </row>
    <row r="1351" spans="1:10" ht="36" customHeight="1">
      <c r="A1351" s="130" t="s">
        <v>559</v>
      </c>
      <c r="B1351" s="131" t="s">
        <v>779</v>
      </c>
      <c r="C1351" s="130" t="s">
        <v>268</v>
      </c>
      <c r="D1351" s="130" t="s">
        <v>780</v>
      </c>
      <c r="E1351" s="206" t="s">
        <v>749</v>
      </c>
      <c r="F1351" s="206"/>
      <c r="G1351" s="132" t="s">
        <v>750</v>
      </c>
      <c r="H1351" s="177">
        <v>1</v>
      </c>
      <c r="I1351" s="133">
        <v>207.17</v>
      </c>
      <c r="J1351" s="133">
        <v>207.17</v>
      </c>
    </row>
    <row r="1352" spans="1:10" ht="36" customHeight="1">
      <c r="A1352" s="178" t="s">
        <v>561</v>
      </c>
      <c r="B1352" s="179" t="s">
        <v>1091</v>
      </c>
      <c r="C1352" s="178" t="s">
        <v>268</v>
      </c>
      <c r="D1352" s="178" t="s">
        <v>1092</v>
      </c>
      <c r="E1352" s="205" t="s">
        <v>749</v>
      </c>
      <c r="F1352" s="205"/>
      <c r="G1352" s="180" t="s">
        <v>6</v>
      </c>
      <c r="H1352" s="181">
        <v>1</v>
      </c>
      <c r="I1352" s="182">
        <v>59.67</v>
      </c>
      <c r="J1352" s="182">
        <v>59.67</v>
      </c>
    </row>
    <row r="1353" spans="1:10" ht="36" customHeight="1">
      <c r="A1353" s="178" t="s">
        <v>561</v>
      </c>
      <c r="B1353" s="179" t="s">
        <v>1093</v>
      </c>
      <c r="C1353" s="178" t="s">
        <v>268</v>
      </c>
      <c r="D1353" s="178" t="s">
        <v>1094</v>
      </c>
      <c r="E1353" s="205" t="s">
        <v>749</v>
      </c>
      <c r="F1353" s="205"/>
      <c r="G1353" s="180" t="s">
        <v>6</v>
      </c>
      <c r="H1353" s="181">
        <v>1</v>
      </c>
      <c r="I1353" s="182">
        <v>77.08</v>
      </c>
      <c r="J1353" s="182">
        <v>77.08</v>
      </c>
    </row>
    <row r="1354" spans="1:10" ht="36" customHeight="1">
      <c r="A1354" s="178" t="s">
        <v>561</v>
      </c>
      <c r="B1354" s="179" t="s">
        <v>1086</v>
      </c>
      <c r="C1354" s="178" t="s">
        <v>268</v>
      </c>
      <c r="D1354" s="178" t="s">
        <v>1087</v>
      </c>
      <c r="E1354" s="205" t="s">
        <v>749</v>
      </c>
      <c r="F1354" s="205"/>
      <c r="G1354" s="180" t="s">
        <v>6</v>
      </c>
      <c r="H1354" s="181">
        <v>1</v>
      </c>
      <c r="I1354" s="182">
        <v>37.119999999999997</v>
      </c>
      <c r="J1354" s="182">
        <v>37.119999999999997</v>
      </c>
    </row>
    <row r="1355" spans="1:10" ht="36" customHeight="1">
      <c r="A1355" s="178" t="s">
        <v>561</v>
      </c>
      <c r="B1355" s="179" t="s">
        <v>1088</v>
      </c>
      <c r="C1355" s="178" t="s">
        <v>268</v>
      </c>
      <c r="D1355" s="178" t="s">
        <v>1089</v>
      </c>
      <c r="E1355" s="205" t="s">
        <v>749</v>
      </c>
      <c r="F1355" s="205"/>
      <c r="G1355" s="180" t="s">
        <v>6</v>
      </c>
      <c r="H1355" s="181">
        <v>1</v>
      </c>
      <c r="I1355" s="182">
        <v>6.68</v>
      </c>
      <c r="J1355" s="182">
        <v>6.68</v>
      </c>
    </row>
    <row r="1356" spans="1:10" ht="24" customHeight="1">
      <c r="A1356" s="178" t="s">
        <v>561</v>
      </c>
      <c r="B1356" s="179" t="s">
        <v>1090</v>
      </c>
      <c r="C1356" s="178" t="s">
        <v>268</v>
      </c>
      <c r="D1356" s="178" t="s">
        <v>119</v>
      </c>
      <c r="E1356" s="205" t="s">
        <v>563</v>
      </c>
      <c r="F1356" s="205"/>
      <c r="G1356" s="180" t="s">
        <v>6</v>
      </c>
      <c r="H1356" s="181">
        <v>1</v>
      </c>
      <c r="I1356" s="182">
        <v>26.62</v>
      </c>
      <c r="J1356" s="182">
        <v>26.62</v>
      </c>
    </row>
    <row r="1357" spans="1:10">
      <c r="A1357" s="188"/>
      <c r="B1357" s="188"/>
      <c r="C1357" s="188"/>
      <c r="D1357" s="188"/>
      <c r="E1357" s="188" t="s">
        <v>575</v>
      </c>
      <c r="F1357" s="189">
        <v>24.33</v>
      </c>
      <c r="G1357" s="188" t="s">
        <v>576</v>
      </c>
      <c r="H1357" s="189">
        <v>0</v>
      </c>
      <c r="I1357" s="188" t="s">
        <v>577</v>
      </c>
      <c r="J1357" s="189">
        <v>24.33</v>
      </c>
    </row>
    <row r="1358" spans="1:10" ht="13.8" thickBot="1">
      <c r="A1358" s="188"/>
      <c r="B1358" s="188"/>
      <c r="C1358" s="188"/>
      <c r="D1358" s="188"/>
      <c r="E1358" s="188" t="s">
        <v>578</v>
      </c>
      <c r="F1358" s="189">
        <v>55.93</v>
      </c>
      <c r="G1358" s="188"/>
      <c r="H1358" s="203" t="s">
        <v>579</v>
      </c>
      <c r="I1358" s="203"/>
      <c r="J1358" s="189">
        <v>263.10000000000002</v>
      </c>
    </row>
    <row r="1359" spans="1:10" ht="0.9" customHeight="1" thickTop="1">
      <c r="A1359" s="190"/>
      <c r="B1359" s="190"/>
      <c r="C1359" s="190"/>
      <c r="D1359" s="190"/>
      <c r="E1359" s="190"/>
      <c r="F1359" s="190"/>
      <c r="G1359" s="190"/>
      <c r="H1359" s="190"/>
      <c r="I1359" s="190"/>
      <c r="J1359" s="190"/>
    </row>
    <row r="1360" spans="1:10" ht="18" customHeight="1">
      <c r="A1360" s="123"/>
      <c r="B1360" s="125" t="s">
        <v>242</v>
      </c>
      <c r="C1360" s="123" t="s">
        <v>243</v>
      </c>
      <c r="D1360" s="123" t="s">
        <v>244</v>
      </c>
      <c r="E1360" s="198" t="s">
        <v>558</v>
      </c>
      <c r="F1360" s="198"/>
      <c r="G1360" s="124" t="s">
        <v>245</v>
      </c>
      <c r="H1360" s="125" t="s">
        <v>246</v>
      </c>
      <c r="I1360" s="125" t="s">
        <v>247</v>
      </c>
      <c r="J1360" s="125" t="s">
        <v>249</v>
      </c>
    </row>
    <row r="1361" spans="1:10" ht="36" customHeight="1">
      <c r="A1361" s="130" t="s">
        <v>559</v>
      </c>
      <c r="B1361" s="131" t="s">
        <v>1086</v>
      </c>
      <c r="C1361" s="130" t="s">
        <v>268</v>
      </c>
      <c r="D1361" s="130" t="s">
        <v>1087</v>
      </c>
      <c r="E1361" s="206" t="s">
        <v>749</v>
      </c>
      <c r="F1361" s="206"/>
      <c r="G1361" s="132" t="s">
        <v>6</v>
      </c>
      <c r="H1361" s="177">
        <v>1</v>
      </c>
      <c r="I1361" s="133">
        <v>37.119999999999997</v>
      </c>
      <c r="J1361" s="133">
        <v>37.119999999999997</v>
      </c>
    </row>
    <row r="1362" spans="1:10" ht="36" customHeight="1">
      <c r="A1362" s="183" t="s">
        <v>565</v>
      </c>
      <c r="B1362" s="184" t="s">
        <v>1095</v>
      </c>
      <c r="C1362" s="183" t="s">
        <v>268</v>
      </c>
      <c r="D1362" s="183" t="s">
        <v>1096</v>
      </c>
      <c r="E1362" s="204" t="s">
        <v>593</v>
      </c>
      <c r="F1362" s="204"/>
      <c r="G1362" s="185" t="s">
        <v>3</v>
      </c>
      <c r="H1362" s="186">
        <v>4.0000000000000003E-5</v>
      </c>
      <c r="I1362" s="187">
        <v>928000</v>
      </c>
      <c r="J1362" s="187">
        <v>37.119999999999997</v>
      </c>
    </row>
    <row r="1363" spans="1:10">
      <c r="A1363" s="188"/>
      <c r="B1363" s="188"/>
      <c r="C1363" s="188"/>
      <c r="D1363" s="188"/>
      <c r="E1363" s="188" t="s">
        <v>575</v>
      </c>
      <c r="F1363" s="189">
        <v>0</v>
      </c>
      <c r="G1363" s="188" t="s">
        <v>576</v>
      </c>
      <c r="H1363" s="189">
        <v>0</v>
      </c>
      <c r="I1363" s="188" t="s">
        <v>577</v>
      </c>
      <c r="J1363" s="189">
        <v>0</v>
      </c>
    </row>
    <row r="1364" spans="1:10" ht="13.8" thickBot="1">
      <c r="A1364" s="188"/>
      <c r="B1364" s="188"/>
      <c r="C1364" s="188"/>
      <c r="D1364" s="188"/>
      <c r="E1364" s="188" t="s">
        <v>578</v>
      </c>
      <c r="F1364" s="189">
        <v>10.02</v>
      </c>
      <c r="G1364" s="188"/>
      <c r="H1364" s="203" t="s">
        <v>579</v>
      </c>
      <c r="I1364" s="203"/>
      <c r="J1364" s="189">
        <v>47.14</v>
      </c>
    </row>
    <row r="1365" spans="1:10" ht="0.9" customHeight="1" thickTop="1">
      <c r="A1365" s="190"/>
      <c r="B1365" s="190"/>
      <c r="C1365" s="190"/>
      <c r="D1365" s="190"/>
      <c r="E1365" s="190"/>
      <c r="F1365" s="190"/>
      <c r="G1365" s="190"/>
      <c r="H1365" s="190"/>
      <c r="I1365" s="190"/>
      <c r="J1365" s="190"/>
    </row>
    <row r="1366" spans="1:10" ht="18" customHeight="1">
      <c r="A1366" s="123"/>
      <c r="B1366" s="125" t="s">
        <v>242</v>
      </c>
      <c r="C1366" s="123" t="s">
        <v>243</v>
      </c>
      <c r="D1366" s="123" t="s">
        <v>244</v>
      </c>
      <c r="E1366" s="198" t="s">
        <v>558</v>
      </c>
      <c r="F1366" s="198"/>
      <c r="G1366" s="124" t="s">
        <v>245</v>
      </c>
      <c r="H1366" s="125" t="s">
        <v>246</v>
      </c>
      <c r="I1366" s="125" t="s">
        <v>247</v>
      </c>
      <c r="J1366" s="125" t="s">
        <v>249</v>
      </c>
    </row>
    <row r="1367" spans="1:10" ht="36" customHeight="1">
      <c r="A1367" s="130" t="s">
        <v>559</v>
      </c>
      <c r="B1367" s="131" t="s">
        <v>1088</v>
      </c>
      <c r="C1367" s="130" t="s">
        <v>268</v>
      </c>
      <c r="D1367" s="130" t="s">
        <v>1089</v>
      </c>
      <c r="E1367" s="206" t="s">
        <v>749</v>
      </c>
      <c r="F1367" s="206"/>
      <c r="G1367" s="132" t="s">
        <v>6</v>
      </c>
      <c r="H1367" s="177">
        <v>1</v>
      </c>
      <c r="I1367" s="133">
        <v>6.68</v>
      </c>
      <c r="J1367" s="133">
        <v>6.68</v>
      </c>
    </row>
    <row r="1368" spans="1:10" ht="36" customHeight="1">
      <c r="A1368" s="183" t="s">
        <v>565</v>
      </c>
      <c r="B1368" s="184" t="s">
        <v>1095</v>
      </c>
      <c r="C1368" s="183" t="s">
        <v>268</v>
      </c>
      <c r="D1368" s="183" t="s">
        <v>1096</v>
      </c>
      <c r="E1368" s="204" t="s">
        <v>593</v>
      </c>
      <c r="F1368" s="204"/>
      <c r="G1368" s="185" t="s">
        <v>3</v>
      </c>
      <c r="H1368" s="186">
        <v>7.1999999999999997E-6</v>
      </c>
      <c r="I1368" s="187">
        <v>928000</v>
      </c>
      <c r="J1368" s="187">
        <v>6.68</v>
      </c>
    </row>
    <row r="1369" spans="1:10">
      <c r="A1369" s="188"/>
      <c r="B1369" s="188"/>
      <c r="C1369" s="188"/>
      <c r="D1369" s="188"/>
      <c r="E1369" s="188" t="s">
        <v>575</v>
      </c>
      <c r="F1369" s="189">
        <v>0</v>
      </c>
      <c r="G1369" s="188" t="s">
        <v>576</v>
      </c>
      <c r="H1369" s="189">
        <v>0</v>
      </c>
      <c r="I1369" s="188" t="s">
        <v>577</v>
      </c>
      <c r="J1369" s="189">
        <v>0</v>
      </c>
    </row>
    <row r="1370" spans="1:10" ht="13.8" thickBot="1">
      <c r="A1370" s="188"/>
      <c r="B1370" s="188"/>
      <c r="C1370" s="188"/>
      <c r="D1370" s="188"/>
      <c r="E1370" s="188" t="s">
        <v>578</v>
      </c>
      <c r="F1370" s="189">
        <v>1.8</v>
      </c>
      <c r="G1370" s="188"/>
      <c r="H1370" s="203" t="s">
        <v>579</v>
      </c>
      <c r="I1370" s="203"/>
      <c r="J1370" s="189">
        <v>8.48</v>
      </c>
    </row>
    <row r="1371" spans="1:10" ht="0.9" customHeight="1" thickTop="1">
      <c r="A1371" s="190"/>
      <c r="B1371" s="190"/>
      <c r="C1371" s="190"/>
      <c r="D1371" s="190"/>
      <c r="E1371" s="190"/>
      <c r="F1371" s="190"/>
      <c r="G1371" s="190"/>
      <c r="H1371" s="190"/>
      <c r="I1371" s="190"/>
      <c r="J1371" s="190"/>
    </row>
    <row r="1372" spans="1:10" ht="18" customHeight="1">
      <c r="A1372" s="123"/>
      <c r="B1372" s="125" t="s">
        <v>242</v>
      </c>
      <c r="C1372" s="123" t="s">
        <v>243</v>
      </c>
      <c r="D1372" s="123" t="s">
        <v>244</v>
      </c>
      <c r="E1372" s="198" t="s">
        <v>558</v>
      </c>
      <c r="F1372" s="198"/>
      <c r="G1372" s="124" t="s">
        <v>245</v>
      </c>
      <c r="H1372" s="125" t="s">
        <v>246</v>
      </c>
      <c r="I1372" s="125" t="s">
        <v>247</v>
      </c>
      <c r="J1372" s="125" t="s">
        <v>249</v>
      </c>
    </row>
    <row r="1373" spans="1:10" ht="36" customHeight="1">
      <c r="A1373" s="130" t="s">
        <v>559</v>
      </c>
      <c r="B1373" s="131" t="s">
        <v>1091</v>
      </c>
      <c r="C1373" s="130" t="s">
        <v>268</v>
      </c>
      <c r="D1373" s="130" t="s">
        <v>1092</v>
      </c>
      <c r="E1373" s="206" t="s">
        <v>749</v>
      </c>
      <c r="F1373" s="206"/>
      <c r="G1373" s="132" t="s">
        <v>6</v>
      </c>
      <c r="H1373" s="177">
        <v>1</v>
      </c>
      <c r="I1373" s="133">
        <v>59.67</v>
      </c>
      <c r="J1373" s="133">
        <v>59.67</v>
      </c>
    </row>
    <row r="1374" spans="1:10" ht="36" customHeight="1">
      <c r="A1374" s="183" t="s">
        <v>565</v>
      </c>
      <c r="B1374" s="184" t="s">
        <v>1095</v>
      </c>
      <c r="C1374" s="183" t="s">
        <v>268</v>
      </c>
      <c r="D1374" s="183" t="s">
        <v>1096</v>
      </c>
      <c r="E1374" s="204" t="s">
        <v>593</v>
      </c>
      <c r="F1374" s="204"/>
      <c r="G1374" s="185" t="s">
        <v>3</v>
      </c>
      <c r="H1374" s="186">
        <v>6.4300000000000004E-5</v>
      </c>
      <c r="I1374" s="187">
        <v>928000</v>
      </c>
      <c r="J1374" s="187">
        <v>59.67</v>
      </c>
    </row>
    <row r="1375" spans="1:10">
      <c r="A1375" s="188"/>
      <c r="B1375" s="188"/>
      <c r="C1375" s="188"/>
      <c r="D1375" s="188"/>
      <c r="E1375" s="188" t="s">
        <v>575</v>
      </c>
      <c r="F1375" s="189">
        <v>0</v>
      </c>
      <c r="G1375" s="188" t="s">
        <v>576</v>
      </c>
      <c r="H1375" s="189">
        <v>0</v>
      </c>
      <c r="I1375" s="188" t="s">
        <v>577</v>
      </c>
      <c r="J1375" s="189">
        <v>0</v>
      </c>
    </row>
    <row r="1376" spans="1:10" ht="13.8" thickBot="1">
      <c r="A1376" s="188"/>
      <c r="B1376" s="188"/>
      <c r="C1376" s="188"/>
      <c r="D1376" s="188"/>
      <c r="E1376" s="188" t="s">
        <v>578</v>
      </c>
      <c r="F1376" s="189">
        <v>16.11</v>
      </c>
      <c r="G1376" s="188"/>
      <c r="H1376" s="203" t="s">
        <v>579</v>
      </c>
      <c r="I1376" s="203"/>
      <c r="J1376" s="189">
        <v>75.78</v>
      </c>
    </row>
    <row r="1377" spans="1:10" ht="0.9" customHeight="1" thickTop="1">
      <c r="A1377" s="190"/>
      <c r="B1377" s="190"/>
      <c r="C1377" s="190"/>
      <c r="D1377" s="190"/>
      <c r="E1377" s="190"/>
      <c r="F1377" s="190"/>
      <c r="G1377" s="190"/>
      <c r="H1377" s="190"/>
      <c r="I1377" s="190"/>
      <c r="J1377" s="190"/>
    </row>
    <row r="1378" spans="1:10" ht="18" customHeight="1">
      <c r="A1378" s="123"/>
      <c r="B1378" s="125" t="s">
        <v>242</v>
      </c>
      <c r="C1378" s="123" t="s">
        <v>243</v>
      </c>
      <c r="D1378" s="123" t="s">
        <v>244</v>
      </c>
      <c r="E1378" s="198" t="s">
        <v>558</v>
      </c>
      <c r="F1378" s="198"/>
      <c r="G1378" s="124" t="s">
        <v>245</v>
      </c>
      <c r="H1378" s="125" t="s">
        <v>246</v>
      </c>
      <c r="I1378" s="125" t="s">
        <v>247</v>
      </c>
      <c r="J1378" s="125" t="s">
        <v>249</v>
      </c>
    </row>
    <row r="1379" spans="1:10" ht="36" customHeight="1">
      <c r="A1379" s="130" t="s">
        <v>559</v>
      </c>
      <c r="B1379" s="131" t="s">
        <v>1093</v>
      </c>
      <c r="C1379" s="130" t="s">
        <v>268</v>
      </c>
      <c r="D1379" s="130" t="s">
        <v>1094</v>
      </c>
      <c r="E1379" s="206" t="s">
        <v>749</v>
      </c>
      <c r="F1379" s="206"/>
      <c r="G1379" s="132" t="s">
        <v>6</v>
      </c>
      <c r="H1379" s="177">
        <v>1</v>
      </c>
      <c r="I1379" s="133">
        <v>77.08</v>
      </c>
      <c r="J1379" s="133">
        <v>77.08</v>
      </c>
    </row>
    <row r="1380" spans="1:10" ht="24" customHeight="1">
      <c r="A1380" s="183" t="s">
        <v>565</v>
      </c>
      <c r="B1380" s="184" t="s">
        <v>956</v>
      </c>
      <c r="C1380" s="183" t="s">
        <v>268</v>
      </c>
      <c r="D1380" s="183" t="s">
        <v>957</v>
      </c>
      <c r="E1380" s="204" t="s">
        <v>568</v>
      </c>
      <c r="F1380" s="204"/>
      <c r="G1380" s="185" t="s">
        <v>653</v>
      </c>
      <c r="H1380" s="186">
        <v>13.99</v>
      </c>
      <c r="I1380" s="187">
        <v>5.51</v>
      </c>
      <c r="J1380" s="187">
        <v>77.08</v>
      </c>
    </row>
    <row r="1381" spans="1:10">
      <c r="A1381" s="188"/>
      <c r="B1381" s="188"/>
      <c r="C1381" s="188"/>
      <c r="D1381" s="188"/>
      <c r="E1381" s="188" t="s">
        <v>575</v>
      </c>
      <c r="F1381" s="189">
        <v>0</v>
      </c>
      <c r="G1381" s="188" t="s">
        <v>576</v>
      </c>
      <c r="H1381" s="189">
        <v>0</v>
      </c>
      <c r="I1381" s="188" t="s">
        <v>577</v>
      </c>
      <c r="J1381" s="189">
        <v>0</v>
      </c>
    </row>
    <row r="1382" spans="1:10" ht="13.8" thickBot="1">
      <c r="A1382" s="188"/>
      <c r="B1382" s="188"/>
      <c r="C1382" s="188"/>
      <c r="D1382" s="188"/>
      <c r="E1382" s="188" t="s">
        <v>578</v>
      </c>
      <c r="F1382" s="189">
        <v>20.81</v>
      </c>
      <c r="G1382" s="188"/>
      <c r="H1382" s="203" t="s">
        <v>579</v>
      </c>
      <c r="I1382" s="203"/>
      <c r="J1382" s="189">
        <v>97.89</v>
      </c>
    </row>
    <row r="1383" spans="1:10" ht="0.9" customHeight="1" thickTop="1">
      <c r="A1383" s="190"/>
      <c r="B1383" s="190"/>
      <c r="C1383" s="190"/>
      <c r="D1383" s="190"/>
      <c r="E1383" s="190"/>
      <c r="F1383" s="190"/>
      <c r="G1383" s="190"/>
      <c r="H1383" s="190"/>
      <c r="I1383" s="190"/>
      <c r="J1383" s="190"/>
    </row>
    <row r="1384" spans="1:10" ht="18" customHeight="1">
      <c r="A1384" s="123"/>
      <c r="B1384" s="125" t="s">
        <v>242</v>
      </c>
      <c r="C1384" s="123" t="s">
        <v>243</v>
      </c>
      <c r="D1384" s="123" t="s">
        <v>244</v>
      </c>
      <c r="E1384" s="198" t="s">
        <v>558</v>
      </c>
      <c r="F1384" s="198"/>
      <c r="G1384" s="124" t="s">
        <v>245</v>
      </c>
      <c r="H1384" s="125" t="s">
        <v>246</v>
      </c>
      <c r="I1384" s="125" t="s">
        <v>247</v>
      </c>
      <c r="J1384" s="125" t="s">
        <v>249</v>
      </c>
    </row>
    <row r="1385" spans="1:10" ht="24" customHeight="1">
      <c r="A1385" s="130" t="s">
        <v>559</v>
      </c>
      <c r="B1385" s="131" t="s">
        <v>947</v>
      </c>
      <c r="C1385" s="130" t="s">
        <v>268</v>
      </c>
      <c r="D1385" s="130" t="s">
        <v>103</v>
      </c>
      <c r="E1385" s="206" t="s">
        <v>563</v>
      </c>
      <c r="F1385" s="206"/>
      <c r="G1385" s="132" t="s">
        <v>6</v>
      </c>
      <c r="H1385" s="177">
        <v>1</v>
      </c>
      <c r="I1385" s="133">
        <v>19.82</v>
      </c>
      <c r="J1385" s="133">
        <v>19.82</v>
      </c>
    </row>
    <row r="1386" spans="1:10" ht="24" customHeight="1">
      <c r="A1386" s="178" t="s">
        <v>561</v>
      </c>
      <c r="B1386" s="179" t="s">
        <v>1006</v>
      </c>
      <c r="C1386" s="178" t="s">
        <v>268</v>
      </c>
      <c r="D1386" s="178" t="s">
        <v>1007</v>
      </c>
      <c r="E1386" s="205" t="s">
        <v>563</v>
      </c>
      <c r="F1386" s="205"/>
      <c r="G1386" s="180" t="s">
        <v>6</v>
      </c>
      <c r="H1386" s="181">
        <v>1</v>
      </c>
      <c r="I1386" s="182">
        <v>7.0000000000000007E-2</v>
      </c>
      <c r="J1386" s="182">
        <v>7.0000000000000007E-2</v>
      </c>
    </row>
    <row r="1387" spans="1:10" ht="24" customHeight="1">
      <c r="A1387" s="183" t="s">
        <v>565</v>
      </c>
      <c r="B1387" s="184" t="s">
        <v>867</v>
      </c>
      <c r="C1387" s="183" t="s">
        <v>268</v>
      </c>
      <c r="D1387" s="183" t="s">
        <v>868</v>
      </c>
      <c r="E1387" s="204" t="s">
        <v>869</v>
      </c>
      <c r="F1387" s="204"/>
      <c r="G1387" s="185" t="s">
        <v>6</v>
      </c>
      <c r="H1387" s="186">
        <v>1</v>
      </c>
      <c r="I1387" s="187">
        <v>0.01</v>
      </c>
      <c r="J1387" s="187">
        <v>0.01</v>
      </c>
    </row>
    <row r="1388" spans="1:10" ht="24" customHeight="1">
      <c r="A1388" s="183" t="s">
        <v>565</v>
      </c>
      <c r="B1388" s="184" t="s">
        <v>1079</v>
      </c>
      <c r="C1388" s="183" t="s">
        <v>268</v>
      </c>
      <c r="D1388" s="183" t="s">
        <v>1080</v>
      </c>
      <c r="E1388" s="204" t="s">
        <v>593</v>
      </c>
      <c r="F1388" s="204"/>
      <c r="G1388" s="185" t="s">
        <v>6</v>
      </c>
      <c r="H1388" s="186">
        <v>1</v>
      </c>
      <c r="I1388" s="187">
        <v>0.76</v>
      </c>
      <c r="J1388" s="187">
        <v>0.76</v>
      </c>
    </row>
    <row r="1389" spans="1:10" ht="24" customHeight="1">
      <c r="A1389" s="183" t="s">
        <v>565</v>
      </c>
      <c r="B1389" s="184" t="s">
        <v>872</v>
      </c>
      <c r="C1389" s="183" t="s">
        <v>268</v>
      </c>
      <c r="D1389" s="183" t="s">
        <v>873</v>
      </c>
      <c r="E1389" s="204" t="s">
        <v>869</v>
      </c>
      <c r="F1389" s="204"/>
      <c r="G1389" s="185" t="s">
        <v>6</v>
      </c>
      <c r="H1389" s="186">
        <v>1</v>
      </c>
      <c r="I1389" s="187">
        <v>0.81</v>
      </c>
      <c r="J1389" s="187">
        <v>0.81</v>
      </c>
    </row>
    <row r="1390" spans="1:10" ht="24" customHeight="1">
      <c r="A1390" s="183" t="s">
        <v>565</v>
      </c>
      <c r="B1390" s="184" t="s">
        <v>1081</v>
      </c>
      <c r="C1390" s="183" t="s">
        <v>268</v>
      </c>
      <c r="D1390" s="183" t="s">
        <v>1082</v>
      </c>
      <c r="E1390" s="204" t="s">
        <v>593</v>
      </c>
      <c r="F1390" s="204"/>
      <c r="G1390" s="185" t="s">
        <v>6</v>
      </c>
      <c r="H1390" s="186">
        <v>1</v>
      </c>
      <c r="I1390" s="187">
        <v>0.01</v>
      </c>
      <c r="J1390" s="187">
        <v>0.01</v>
      </c>
    </row>
    <row r="1391" spans="1:10" ht="24" customHeight="1">
      <c r="A1391" s="183" t="s">
        <v>565</v>
      </c>
      <c r="B1391" s="184" t="s">
        <v>1008</v>
      </c>
      <c r="C1391" s="183" t="s">
        <v>268</v>
      </c>
      <c r="D1391" s="183" t="s">
        <v>1009</v>
      </c>
      <c r="E1391" s="204" t="s">
        <v>599</v>
      </c>
      <c r="F1391" s="204"/>
      <c r="G1391" s="185" t="s">
        <v>6</v>
      </c>
      <c r="H1391" s="186">
        <v>1</v>
      </c>
      <c r="I1391" s="187">
        <v>17.46</v>
      </c>
      <c r="J1391" s="187">
        <v>17.46</v>
      </c>
    </row>
    <row r="1392" spans="1:10" ht="24" customHeight="1">
      <c r="A1392" s="183" t="s">
        <v>565</v>
      </c>
      <c r="B1392" s="184" t="s">
        <v>876</v>
      </c>
      <c r="C1392" s="183" t="s">
        <v>268</v>
      </c>
      <c r="D1392" s="183" t="s">
        <v>877</v>
      </c>
      <c r="E1392" s="204" t="s">
        <v>619</v>
      </c>
      <c r="F1392" s="204"/>
      <c r="G1392" s="185" t="s">
        <v>6</v>
      </c>
      <c r="H1392" s="186">
        <v>1</v>
      </c>
      <c r="I1392" s="187">
        <v>0.06</v>
      </c>
      <c r="J1392" s="187">
        <v>0.06</v>
      </c>
    </row>
    <row r="1393" spans="1:10" ht="24" customHeight="1">
      <c r="A1393" s="183" t="s">
        <v>565</v>
      </c>
      <c r="B1393" s="184" t="s">
        <v>878</v>
      </c>
      <c r="C1393" s="183" t="s">
        <v>268</v>
      </c>
      <c r="D1393" s="183" t="s">
        <v>879</v>
      </c>
      <c r="E1393" s="204" t="s">
        <v>621</v>
      </c>
      <c r="F1393" s="204"/>
      <c r="G1393" s="185" t="s">
        <v>6</v>
      </c>
      <c r="H1393" s="186">
        <v>1</v>
      </c>
      <c r="I1393" s="187">
        <v>0.64</v>
      </c>
      <c r="J1393" s="187">
        <v>0.64</v>
      </c>
    </row>
    <row r="1394" spans="1:10">
      <c r="A1394" s="188"/>
      <c r="B1394" s="188"/>
      <c r="C1394" s="188"/>
      <c r="D1394" s="188"/>
      <c r="E1394" s="188" t="s">
        <v>575</v>
      </c>
      <c r="F1394" s="189">
        <v>17.53</v>
      </c>
      <c r="G1394" s="188" t="s">
        <v>576</v>
      </c>
      <c r="H1394" s="189">
        <v>0</v>
      </c>
      <c r="I1394" s="188" t="s">
        <v>577</v>
      </c>
      <c r="J1394" s="189">
        <v>17.53</v>
      </c>
    </row>
    <row r="1395" spans="1:10" ht="13.8" thickBot="1">
      <c r="A1395" s="188"/>
      <c r="B1395" s="188"/>
      <c r="C1395" s="188"/>
      <c r="D1395" s="188"/>
      <c r="E1395" s="188" t="s">
        <v>578</v>
      </c>
      <c r="F1395" s="189">
        <v>5.35</v>
      </c>
      <c r="G1395" s="188"/>
      <c r="H1395" s="203" t="s">
        <v>579</v>
      </c>
      <c r="I1395" s="203"/>
      <c r="J1395" s="189">
        <v>25.17</v>
      </c>
    </row>
    <row r="1396" spans="1:10" ht="0.9" customHeight="1" thickTop="1">
      <c r="A1396" s="190"/>
      <c r="B1396" s="190"/>
      <c r="C1396" s="190"/>
      <c r="D1396" s="190"/>
      <c r="E1396" s="190"/>
      <c r="F1396" s="190"/>
      <c r="G1396" s="190"/>
      <c r="H1396" s="190"/>
      <c r="I1396" s="190"/>
      <c r="J1396" s="190"/>
    </row>
    <row r="1397" spans="1:10" ht="18" customHeight="1">
      <c r="A1397" s="123"/>
      <c r="B1397" s="125" t="s">
        <v>242</v>
      </c>
      <c r="C1397" s="123" t="s">
        <v>243</v>
      </c>
      <c r="D1397" s="123" t="s">
        <v>244</v>
      </c>
      <c r="E1397" s="198" t="s">
        <v>558</v>
      </c>
      <c r="F1397" s="198"/>
      <c r="G1397" s="124" t="s">
        <v>245</v>
      </c>
      <c r="H1397" s="125" t="s">
        <v>246</v>
      </c>
      <c r="I1397" s="125" t="s">
        <v>247</v>
      </c>
      <c r="J1397" s="125" t="s">
        <v>249</v>
      </c>
    </row>
    <row r="1398" spans="1:10" ht="24" customHeight="1">
      <c r="A1398" s="130" t="s">
        <v>559</v>
      </c>
      <c r="B1398" s="131" t="s">
        <v>894</v>
      </c>
      <c r="C1398" s="130" t="s">
        <v>268</v>
      </c>
      <c r="D1398" s="130" t="s">
        <v>895</v>
      </c>
      <c r="E1398" s="206" t="s">
        <v>563</v>
      </c>
      <c r="F1398" s="206"/>
      <c r="G1398" s="132" t="s">
        <v>6</v>
      </c>
      <c r="H1398" s="177">
        <v>1</v>
      </c>
      <c r="I1398" s="133">
        <v>17.57</v>
      </c>
      <c r="J1398" s="133">
        <v>17.57</v>
      </c>
    </row>
    <row r="1399" spans="1:10" ht="36" customHeight="1">
      <c r="A1399" s="178" t="s">
        <v>561</v>
      </c>
      <c r="B1399" s="179" t="s">
        <v>1010</v>
      </c>
      <c r="C1399" s="178" t="s">
        <v>268</v>
      </c>
      <c r="D1399" s="178" t="s">
        <v>1011</v>
      </c>
      <c r="E1399" s="205" t="s">
        <v>563</v>
      </c>
      <c r="F1399" s="205"/>
      <c r="G1399" s="180" t="s">
        <v>6</v>
      </c>
      <c r="H1399" s="181">
        <v>1</v>
      </c>
      <c r="I1399" s="182">
        <v>0.1</v>
      </c>
      <c r="J1399" s="182">
        <v>0.1</v>
      </c>
    </row>
    <row r="1400" spans="1:10" ht="24" customHeight="1">
      <c r="A1400" s="183" t="s">
        <v>565</v>
      </c>
      <c r="B1400" s="184" t="s">
        <v>867</v>
      </c>
      <c r="C1400" s="183" t="s">
        <v>268</v>
      </c>
      <c r="D1400" s="183" t="s">
        <v>868</v>
      </c>
      <c r="E1400" s="204" t="s">
        <v>869</v>
      </c>
      <c r="F1400" s="204"/>
      <c r="G1400" s="185" t="s">
        <v>6</v>
      </c>
      <c r="H1400" s="186">
        <v>1</v>
      </c>
      <c r="I1400" s="187">
        <v>0.01</v>
      </c>
      <c r="J1400" s="187">
        <v>0.01</v>
      </c>
    </row>
    <row r="1401" spans="1:10" ht="24" customHeight="1">
      <c r="A1401" s="183" t="s">
        <v>565</v>
      </c>
      <c r="B1401" s="184" t="s">
        <v>1079</v>
      </c>
      <c r="C1401" s="183" t="s">
        <v>268</v>
      </c>
      <c r="D1401" s="183" t="s">
        <v>1080</v>
      </c>
      <c r="E1401" s="204" t="s">
        <v>593</v>
      </c>
      <c r="F1401" s="204"/>
      <c r="G1401" s="185" t="s">
        <v>6</v>
      </c>
      <c r="H1401" s="186">
        <v>1</v>
      </c>
      <c r="I1401" s="187">
        <v>0.76</v>
      </c>
      <c r="J1401" s="187">
        <v>0.76</v>
      </c>
    </row>
    <row r="1402" spans="1:10" ht="24" customHeight="1">
      <c r="A1402" s="183" t="s">
        <v>565</v>
      </c>
      <c r="B1402" s="184" t="s">
        <v>1081</v>
      </c>
      <c r="C1402" s="183" t="s">
        <v>268</v>
      </c>
      <c r="D1402" s="183" t="s">
        <v>1082</v>
      </c>
      <c r="E1402" s="204" t="s">
        <v>593</v>
      </c>
      <c r="F1402" s="204"/>
      <c r="G1402" s="185" t="s">
        <v>6</v>
      </c>
      <c r="H1402" s="186">
        <v>1</v>
      </c>
      <c r="I1402" s="187">
        <v>0.01</v>
      </c>
      <c r="J1402" s="187">
        <v>0.01</v>
      </c>
    </row>
    <row r="1403" spans="1:10" ht="24" customHeight="1">
      <c r="A1403" s="183" t="s">
        <v>565</v>
      </c>
      <c r="B1403" s="184" t="s">
        <v>872</v>
      </c>
      <c r="C1403" s="183" t="s">
        <v>268</v>
      </c>
      <c r="D1403" s="183" t="s">
        <v>873</v>
      </c>
      <c r="E1403" s="204" t="s">
        <v>869</v>
      </c>
      <c r="F1403" s="204"/>
      <c r="G1403" s="185" t="s">
        <v>6</v>
      </c>
      <c r="H1403" s="186">
        <v>1</v>
      </c>
      <c r="I1403" s="187">
        <v>0.81</v>
      </c>
      <c r="J1403" s="187">
        <v>0.81</v>
      </c>
    </row>
    <row r="1404" spans="1:10" ht="24" customHeight="1">
      <c r="A1404" s="183" t="s">
        <v>565</v>
      </c>
      <c r="B1404" s="184" t="s">
        <v>1012</v>
      </c>
      <c r="C1404" s="183" t="s">
        <v>268</v>
      </c>
      <c r="D1404" s="183" t="s">
        <v>1013</v>
      </c>
      <c r="E1404" s="204" t="s">
        <v>599</v>
      </c>
      <c r="F1404" s="204"/>
      <c r="G1404" s="185" t="s">
        <v>6</v>
      </c>
      <c r="H1404" s="186">
        <v>1</v>
      </c>
      <c r="I1404" s="187">
        <v>15.18</v>
      </c>
      <c r="J1404" s="187">
        <v>15.18</v>
      </c>
    </row>
    <row r="1405" spans="1:10" ht="24" customHeight="1">
      <c r="A1405" s="183" t="s">
        <v>565</v>
      </c>
      <c r="B1405" s="184" t="s">
        <v>876</v>
      </c>
      <c r="C1405" s="183" t="s">
        <v>268</v>
      </c>
      <c r="D1405" s="183" t="s">
        <v>877</v>
      </c>
      <c r="E1405" s="204" t="s">
        <v>619</v>
      </c>
      <c r="F1405" s="204"/>
      <c r="G1405" s="185" t="s">
        <v>6</v>
      </c>
      <c r="H1405" s="186">
        <v>1</v>
      </c>
      <c r="I1405" s="187">
        <v>0.06</v>
      </c>
      <c r="J1405" s="187">
        <v>0.06</v>
      </c>
    </row>
    <row r="1406" spans="1:10" ht="24" customHeight="1">
      <c r="A1406" s="183" t="s">
        <v>565</v>
      </c>
      <c r="B1406" s="184" t="s">
        <v>878</v>
      </c>
      <c r="C1406" s="183" t="s">
        <v>268</v>
      </c>
      <c r="D1406" s="183" t="s">
        <v>879</v>
      </c>
      <c r="E1406" s="204" t="s">
        <v>621</v>
      </c>
      <c r="F1406" s="204"/>
      <c r="G1406" s="185" t="s">
        <v>6</v>
      </c>
      <c r="H1406" s="186">
        <v>1</v>
      </c>
      <c r="I1406" s="187">
        <v>0.64</v>
      </c>
      <c r="J1406" s="187">
        <v>0.64</v>
      </c>
    </row>
    <row r="1407" spans="1:10">
      <c r="A1407" s="188"/>
      <c r="B1407" s="188"/>
      <c r="C1407" s="188"/>
      <c r="D1407" s="188"/>
      <c r="E1407" s="188" t="s">
        <v>575</v>
      </c>
      <c r="F1407" s="189">
        <v>15.28</v>
      </c>
      <c r="G1407" s="188" t="s">
        <v>576</v>
      </c>
      <c r="H1407" s="189">
        <v>0</v>
      </c>
      <c r="I1407" s="188" t="s">
        <v>577</v>
      </c>
      <c r="J1407" s="189">
        <v>15.28</v>
      </c>
    </row>
    <row r="1408" spans="1:10" ht="13.8" thickBot="1">
      <c r="A1408" s="188"/>
      <c r="B1408" s="188"/>
      <c r="C1408" s="188"/>
      <c r="D1408" s="188"/>
      <c r="E1408" s="188" t="s">
        <v>578</v>
      </c>
      <c r="F1408" s="189">
        <v>4.74</v>
      </c>
      <c r="G1408" s="188"/>
      <c r="H1408" s="203" t="s">
        <v>579</v>
      </c>
      <c r="I1408" s="203"/>
      <c r="J1408" s="189">
        <v>22.31</v>
      </c>
    </row>
    <row r="1409" spans="1:10" ht="0.9" customHeight="1" thickTop="1">
      <c r="A1409" s="190"/>
      <c r="B1409" s="190"/>
      <c r="C1409" s="190"/>
      <c r="D1409" s="190"/>
      <c r="E1409" s="190"/>
      <c r="F1409" s="190"/>
      <c r="G1409" s="190"/>
      <c r="H1409" s="190"/>
      <c r="I1409" s="190"/>
      <c r="J1409" s="190"/>
    </row>
    <row r="1410" spans="1:10" ht="18" customHeight="1">
      <c r="A1410" s="123"/>
      <c r="B1410" s="125" t="s">
        <v>242</v>
      </c>
      <c r="C1410" s="123" t="s">
        <v>243</v>
      </c>
      <c r="D1410" s="123" t="s">
        <v>244</v>
      </c>
      <c r="E1410" s="198" t="s">
        <v>558</v>
      </c>
      <c r="F1410" s="198"/>
      <c r="G1410" s="124" t="s">
        <v>245</v>
      </c>
      <c r="H1410" s="125" t="s">
        <v>246</v>
      </c>
      <c r="I1410" s="125" t="s">
        <v>247</v>
      </c>
      <c r="J1410" s="125" t="s">
        <v>249</v>
      </c>
    </row>
    <row r="1411" spans="1:10" ht="24" customHeight="1">
      <c r="A1411" s="130" t="s">
        <v>559</v>
      </c>
      <c r="B1411" s="131" t="s">
        <v>1050</v>
      </c>
      <c r="C1411" s="130" t="s">
        <v>268</v>
      </c>
      <c r="D1411" s="130" t="s">
        <v>114</v>
      </c>
      <c r="E1411" s="206" t="s">
        <v>563</v>
      </c>
      <c r="F1411" s="206"/>
      <c r="G1411" s="132" t="s">
        <v>6</v>
      </c>
      <c r="H1411" s="177">
        <v>1</v>
      </c>
      <c r="I1411" s="133">
        <v>21.78</v>
      </c>
      <c r="J1411" s="133">
        <v>21.78</v>
      </c>
    </row>
    <row r="1412" spans="1:10" ht="24" customHeight="1">
      <c r="A1412" s="178" t="s">
        <v>561</v>
      </c>
      <c r="B1412" s="179" t="s">
        <v>1014</v>
      </c>
      <c r="C1412" s="178" t="s">
        <v>268</v>
      </c>
      <c r="D1412" s="178" t="s">
        <v>1015</v>
      </c>
      <c r="E1412" s="205" t="s">
        <v>563</v>
      </c>
      <c r="F1412" s="205"/>
      <c r="G1412" s="180" t="s">
        <v>6</v>
      </c>
      <c r="H1412" s="181">
        <v>1</v>
      </c>
      <c r="I1412" s="182">
        <v>0.25</v>
      </c>
      <c r="J1412" s="182">
        <v>0.25</v>
      </c>
    </row>
    <row r="1413" spans="1:10" ht="24" customHeight="1">
      <c r="A1413" s="183" t="s">
        <v>565</v>
      </c>
      <c r="B1413" s="184" t="s">
        <v>867</v>
      </c>
      <c r="C1413" s="183" t="s">
        <v>268</v>
      </c>
      <c r="D1413" s="183" t="s">
        <v>868</v>
      </c>
      <c r="E1413" s="204" t="s">
        <v>869</v>
      </c>
      <c r="F1413" s="204"/>
      <c r="G1413" s="185" t="s">
        <v>6</v>
      </c>
      <c r="H1413" s="186">
        <v>1</v>
      </c>
      <c r="I1413" s="187">
        <v>0.01</v>
      </c>
      <c r="J1413" s="187">
        <v>0.01</v>
      </c>
    </row>
    <row r="1414" spans="1:10" ht="24" customHeight="1">
      <c r="A1414" s="183" t="s">
        <v>565</v>
      </c>
      <c r="B1414" s="184" t="s">
        <v>1079</v>
      </c>
      <c r="C1414" s="183" t="s">
        <v>268</v>
      </c>
      <c r="D1414" s="183" t="s">
        <v>1080</v>
      </c>
      <c r="E1414" s="204" t="s">
        <v>593</v>
      </c>
      <c r="F1414" s="204"/>
      <c r="G1414" s="185" t="s">
        <v>6</v>
      </c>
      <c r="H1414" s="186">
        <v>1</v>
      </c>
      <c r="I1414" s="187">
        <v>0.76</v>
      </c>
      <c r="J1414" s="187">
        <v>0.76</v>
      </c>
    </row>
    <row r="1415" spans="1:10" ht="24" customHeight="1">
      <c r="A1415" s="183" t="s">
        <v>565</v>
      </c>
      <c r="B1415" s="184" t="s">
        <v>1081</v>
      </c>
      <c r="C1415" s="183" t="s">
        <v>268</v>
      </c>
      <c r="D1415" s="183" t="s">
        <v>1082</v>
      </c>
      <c r="E1415" s="204" t="s">
        <v>593</v>
      </c>
      <c r="F1415" s="204"/>
      <c r="G1415" s="185" t="s">
        <v>6</v>
      </c>
      <c r="H1415" s="186">
        <v>1</v>
      </c>
      <c r="I1415" s="187">
        <v>0.01</v>
      </c>
      <c r="J1415" s="187">
        <v>0.01</v>
      </c>
    </row>
    <row r="1416" spans="1:10" ht="24" customHeight="1">
      <c r="A1416" s="183" t="s">
        <v>565</v>
      </c>
      <c r="B1416" s="184" t="s">
        <v>872</v>
      </c>
      <c r="C1416" s="183" t="s">
        <v>268</v>
      </c>
      <c r="D1416" s="183" t="s">
        <v>873</v>
      </c>
      <c r="E1416" s="204" t="s">
        <v>869</v>
      </c>
      <c r="F1416" s="204"/>
      <c r="G1416" s="185" t="s">
        <v>6</v>
      </c>
      <c r="H1416" s="186">
        <v>1</v>
      </c>
      <c r="I1416" s="187">
        <v>0.81</v>
      </c>
      <c r="J1416" s="187">
        <v>0.81</v>
      </c>
    </row>
    <row r="1417" spans="1:10" ht="24" customHeight="1">
      <c r="A1417" s="183" t="s">
        <v>565</v>
      </c>
      <c r="B1417" s="184" t="s">
        <v>1016</v>
      </c>
      <c r="C1417" s="183" t="s">
        <v>268</v>
      </c>
      <c r="D1417" s="183" t="s">
        <v>1017</v>
      </c>
      <c r="E1417" s="204" t="s">
        <v>599</v>
      </c>
      <c r="F1417" s="204"/>
      <c r="G1417" s="185" t="s">
        <v>6</v>
      </c>
      <c r="H1417" s="186">
        <v>1</v>
      </c>
      <c r="I1417" s="187">
        <v>19.239999999999998</v>
      </c>
      <c r="J1417" s="187">
        <v>19.239999999999998</v>
      </c>
    </row>
    <row r="1418" spans="1:10" ht="24" customHeight="1">
      <c r="A1418" s="183" t="s">
        <v>565</v>
      </c>
      <c r="B1418" s="184" t="s">
        <v>876</v>
      </c>
      <c r="C1418" s="183" t="s">
        <v>268</v>
      </c>
      <c r="D1418" s="183" t="s">
        <v>877</v>
      </c>
      <c r="E1418" s="204" t="s">
        <v>619</v>
      </c>
      <c r="F1418" s="204"/>
      <c r="G1418" s="185" t="s">
        <v>6</v>
      </c>
      <c r="H1418" s="186">
        <v>1</v>
      </c>
      <c r="I1418" s="187">
        <v>0.06</v>
      </c>
      <c r="J1418" s="187">
        <v>0.06</v>
      </c>
    </row>
    <row r="1419" spans="1:10" ht="24" customHeight="1">
      <c r="A1419" s="183" t="s">
        <v>565</v>
      </c>
      <c r="B1419" s="184" t="s">
        <v>878</v>
      </c>
      <c r="C1419" s="183" t="s">
        <v>268</v>
      </c>
      <c r="D1419" s="183" t="s">
        <v>879</v>
      </c>
      <c r="E1419" s="204" t="s">
        <v>621</v>
      </c>
      <c r="F1419" s="204"/>
      <c r="G1419" s="185" t="s">
        <v>6</v>
      </c>
      <c r="H1419" s="186">
        <v>1</v>
      </c>
      <c r="I1419" s="187">
        <v>0.64</v>
      </c>
      <c r="J1419" s="187">
        <v>0.64</v>
      </c>
    </row>
    <row r="1420" spans="1:10">
      <c r="A1420" s="188"/>
      <c r="B1420" s="188"/>
      <c r="C1420" s="188"/>
      <c r="D1420" s="188"/>
      <c r="E1420" s="188" t="s">
        <v>575</v>
      </c>
      <c r="F1420" s="189">
        <v>19.489999999999998</v>
      </c>
      <c r="G1420" s="188" t="s">
        <v>576</v>
      </c>
      <c r="H1420" s="189">
        <v>0</v>
      </c>
      <c r="I1420" s="188" t="s">
        <v>577</v>
      </c>
      <c r="J1420" s="189">
        <v>19.489999999999998</v>
      </c>
    </row>
    <row r="1421" spans="1:10" ht="13.8" thickBot="1">
      <c r="A1421" s="188"/>
      <c r="B1421" s="188"/>
      <c r="C1421" s="188"/>
      <c r="D1421" s="188"/>
      <c r="E1421" s="188" t="s">
        <v>578</v>
      </c>
      <c r="F1421" s="189">
        <v>5.88</v>
      </c>
      <c r="G1421" s="188"/>
      <c r="H1421" s="203" t="s">
        <v>579</v>
      </c>
      <c r="I1421" s="203"/>
      <c r="J1421" s="189">
        <v>27.66</v>
      </c>
    </row>
    <row r="1422" spans="1:10" ht="0.9" customHeight="1" thickTop="1">
      <c r="A1422" s="190"/>
      <c r="B1422" s="190"/>
      <c r="C1422" s="190"/>
      <c r="D1422" s="190"/>
      <c r="E1422" s="190"/>
      <c r="F1422" s="190"/>
      <c r="G1422" s="190"/>
      <c r="H1422" s="190"/>
      <c r="I1422" s="190"/>
      <c r="J1422" s="190"/>
    </row>
    <row r="1423" spans="1:10" ht="18" customHeight="1">
      <c r="A1423" s="123"/>
      <c r="B1423" s="125" t="s">
        <v>242</v>
      </c>
      <c r="C1423" s="123" t="s">
        <v>243</v>
      </c>
      <c r="D1423" s="123" t="s">
        <v>244</v>
      </c>
      <c r="E1423" s="198" t="s">
        <v>558</v>
      </c>
      <c r="F1423" s="198"/>
      <c r="G1423" s="124" t="s">
        <v>245</v>
      </c>
      <c r="H1423" s="125" t="s">
        <v>246</v>
      </c>
      <c r="I1423" s="125" t="s">
        <v>247</v>
      </c>
      <c r="J1423" s="125" t="s">
        <v>249</v>
      </c>
    </row>
    <row r="1424" spans="1:10" ht="24" customHeight="1">
      <c r="A1424" s="130" t="s">
        <v>559</v>
      </c>
      <c r="B1424" s="131" t="s">
        <v>1090</v>
      </c>
      <c r="C1424" s="130" t="s">
        <v>268</v>
      </c>
      <c r="D1424" s="130" t="s">
        <v>119</v>
      </c>
      <c r="E1424" s="206" t="s">
        <v>563</v>
      </c>
      <c r="F1424" s="206"/>
      <c r="G1424" s="132" t="s">
        <v>6</v>
      </c>
      <c r="H1424" s="177">
        <v>1</v>
      </c>
      <c r="I1424" s="133">
        <v>26.62</v>
      </c>
      <c r="J1424" s="133">
        <v>26.62</v>
      </c>
    </row>
    <row r="1425" spans="1:10" ht="24" customHeight="1">
      <c r="A1425" s="178" t="s">
        <v>561</v>
      </c>
      <c r="B1425" s="179" t="s">
        <v>1018</v>
      </c>
      <c r="C1425" s="178" t="s">
        <v>268</v>
      </c>
      <c r="D1425" s="178" t="s">
        <v>1019</v>
      </c>
      <c r="E1425" s="205" t="s">
        <v>563</v>
      </c>
      <c r="F1425" s="205"/>
      <c r="G1425" s="180" t="s">
        <v>6</v>
      </c>
      <c r="H1425" s="181">
        <v>1</v>
      </c>
      <c r="I1425" s="182">
        <v>0.16</v>
      </c>
      <c r="J1425" s="182">
        <v>0.16</v>
      </c>
    </row>
    <row r="1426" spans="1:10" ht="24" customHeight="1">
      <c r="A1426" s="183" t="s">
        <v>565</v>
      </c>
      <c r="B1426" s="184" t="s">
        <v>867</v>
      </c>
      <c r="C1426" s="183" t="s">
        <v>268</v>
      </c>
      <c r="D1426" s="183" t="s">
        <v>868</v>
      </c>
      <c r="E1426" s="204" t="s">
        <v>869</v>
      </c>
      <c r="F1426" s="204"/>
      <c r="G1426" s="185" t="s">
        <v>6</v>
      </c>
      <c r="H1426" s="186">
        <v>1</v>
      </c>
      <c r="I1426" s="187">
        <v>0.01</v>
      </c>
      <c r="J1426" s="187">
        <v>0.01</v>
      </c>
    </row>
    <row r="1427" spans="1:10" ht="24" customHeight="1">
      <c r="A1427" s="183" t="s">
        <v>565</v>
      </c>
      <c r="B1427" s="184" t="s">
        <v>1079</v>
      </c>
      <c r="C1427" s="183" t="s">
        <v>268</v>
      </c>
      <c r="D1427" s="183" t="s">
        <v>1080</v>
      </c>
      <c r="E1427" s="204" t="s">
        <v>593</v>
      </c>
      <c r="F1427" s="204"/>
      <c r="G1427" s="185" t="s">
        <v>6</v>
      </c>
      <c r="H1427" s="186">
        <v>1</v>
      </c>
      <c r="I1427" s="187">
        <v>0.76</v>
      </c>
      <c r="J1427" s="187">
        <v>0.76</v>
      </c>
    </row>
    <row r="1428" spans="1:10" ht="24" customHeight="1">
      <c r="A1428" s="183" t="s">
        <v>565</v>
      </c>
      <c r="B1428" s="184" t="s">
        <v>1081</v>
      </c>
      <c r="C1428" s="183" t="s">
        <v>268</v>
      </c>
      <c r="D1428" s="183" t="s">
        <v>1082</v>
      </c>
      <c r="E1428" s="204" t="s">
        <v>593</v>
      </c>
      <c r="F1428" s="204"/>
      <c r="G1428" s="185" t="s">
        <v>6</v>
      </c>
      <c r="H1428" s="186">
        <v>1</v>
      </c>
      <c r="I1428" s="187">
        <v>0.01</v>
      </c>
      <c r="J1428" s="187">
        <v>0.01</v>
      </c>
    </row>
    <row r="1429" spans="1:10" ht="24" customHeight="1">
      <c r="A1429" s="183" t="s">
        <v>565</v>
      </c>
      <c r="B1429" s="184" t="s">
        <v>872</v>
      </c>
      <c r="C1429" s="183" t="s">
        <v>268</v>
      </c>
      <c r="D1429" s="183" t="s">
        <v>873</v>
      </c>
      <c r="E1429" s="204" t="s">
        <v>869</v>
      </c>
      <c r="F1429" s="204"/>
      <c r="G1429" s="185" t="s">
        <v>6</v>
      </c>
      <c r="H1429" s="186">
        <v>1</v>
      </c>
      <c r="I1429" s="187">
        <v>0.81</v>
      </c>
      <c r="J1429" s="187">
        <v>0.81</v>
      </c>
    </row>
    <row r="1430" spans="1:10" ht="24" customHeight="1">
      <c r="A1430" s="183" t="s">
        <v>565</v>
      </c>
      <c r="B1430" s="184" t="s">
        <v>1020</v>
      </c>
      <c r="C1430" s="183" t="s">
        <v>268</v>
      </c>
      <c r="D1430" s="183" t="s">
        <v>1021</v>
      </c>
      <c r="E1430" s="204" t="s">
        <v>599</v>
      </c>
      <c r="F1430" s="204"/>
      <c r="G1430" s="185" t="s">
        <v>6</v>
      </c>
      <c r="H1430" s="186">
        <v>1</v>
      </c>
      <c r="I1430" s="187">
        <v>24.17</v>
      </c>
      <c r="J1430" s="187">
        <v>24.17</v>
      </c>
    </row>
    <row r="1431" spans="1:10" ht="24" customHeight="1">
      <c r="A1431" s="183" t="s">
        <v>565</v>
      </c>
      <c r="B1431" s="184" t="s">
        <v>876</v>
      </c>
      <c r="C1431" s="183" t="s">
        <v>268</v>
      </c>
      <c r="D1431" s="183" t="s">
        <v>877</v>
      </c>
      <c r="E1431" s="204" t="s">
        <v>619</v>
      </c>
      <c r="F1431" s="204"/>
      <c r="G1431" s="185" t="s">
        <v>6</v>
      </c>
      <c r="H1431" s="186">
        <v>1</v>
      </c>
      <c r="I1431" s="187">
        <v>0.06</v>
      </c>
      <c r="J1431" s="187">
        <v>0.06</v>
      </c>
    </row>
    <row r="1432" spans="1:10" ht="24" customHeight="1">
      <c r="A1432" s="183" t="s">
        <v>565</v>
      </c>
      <c r="B1432" s="184" t="s">
        <v>878</v>
      </c>
      <c r="C1432" s="183" t="s">
        <v>268</v>
      </c>
      <c r="D1432" s="183" t="s">
        <v>879</v>
      </c>
      <c r="E1432" s="204" t="s">
        <v>621</v>
      </c>
      <c r="F1432" s="204"/>
      <c r="G1432" s="185" t="s">
        <v>6</v>
      </c>
      <c r="H1432" s="186">
        <v>1</v>
      </c>
      <c r="I1432" s="187">
        <v>0.64</v>
      </c>
      <c r="J1432" s="187">
        <v>0.64</v>
      </c>
    </row>
    <row r="1433" spans="1:10">
      <c r="A1433" s="188"/>
      <c r="B1433" s="188"/>
      <c r="C1433" s="188"/>
      <c r="D1433" s="188"/>
      <c r="E1433" s="188" t="s">
        <v>575</v>
      </c>
      <c r="F1433" s="189">
        <v>24.33</v>
      </c>
      <c r="G1433" s="188" t="s">
        <v>576</v>
      </c>
      <c r="H1433" s="189">
        <v>0</v>
      </c>
      <c r="I1433" s="188" t="s">
        <v>577</v>
      </c>
      <c r="J1433" s="189">
        <v>24.33</v>
      </c>
    </row>
    <row r="1434" spans="1:10" ht="13.8" thickBot="1">
      <c r="A1434" s="188"/>
      <c r="B1434" s="188"/>
      <c r="C1434" s="188"/>
      <c r="D1434" s="188"/>
      <c r="E1434" s="188" t="s">
        <v>578</v>
      </c>
      <c r="F1434" s="189">
        <v>7.18</v>
      </c>
      <c r="G1434" s="188"/>
      <c r="H1434" s="203" t="s">
        <v>579</v>
      </c>
      <c r="I1434" s="203"/>
      <c r="J1434" s="189">
        <v>33.799999999999997</v>
      </c>
    </row>
    <row r="1435" spans="1:10" ht="0.9" customHeight="1" thickTop="1">
      <c r="A1435" s="190"/>
      <c r="B1435" s="190"/>
      <c r="C1435" s="190"/>
      <c r="D1435" s="190"/>
      <c r="E1435" s="190"/>
      <c r="F1435" s="190"/>
      <c r="G1435" s="190"/>
      <c r="H1435" s="190"/>
      <c r="I1435" s="190"/>
      <c r="J1435" s="190"/>
    </row>
    <row r="1436" spans="1:10" ht="18" customHeight="1">
      <c r="A1436" s="123"/>
      <c r="B1436" s="125" t="s">
        <v>242</v>
      </c>
      <c r="C1436" s="123" t="s">
        <v>243</v>
      </c>
      <c r="D1436" s="123" t="s">
        <v>244</v>
      </c>
      <c r="E1436" s="198" t="s">
        <v>558</v>
      </c>
      <c r="F1436" s="198"/>
      <c r="G1436" s="124" t="s">
        <v>245</v>
      </c>
      <c r="H1436" s="125" t="s">
        <v>246</v>
      </c>
      <c r="I1436" s="125" t="s">
        <v>247</v>
      </c>
      <c r="J1436" s="125" t="s">
        <v>249</v>
      </c>
    </row>
    <row r="1437" spans="1:10" ht="24" customHeight="1">
      <c r="A1437" s="130" t="s">
        <v>559</v>
      </c>
      <c r="B1437" s="131" t="s">
        <v>1097</v>
      </c>
      <c r="C1437" s="130" t="s">
        <v>268</v>
      </c>
      <c r="D1437" s="130" t="s">
        <v>122</v>
      </c>
      <c r="E1437" s="206" t="s">
        <v>563</v>
      </c>
      <c r="F1437" s="206"/>
      <c r="G1437" s="132" t="s">
        <v>6</v>
      </c>
      <c r="H1437" s="177">
        <v>1</v>
      </c>
      <c r="I1437" s="133">
        <v>17.38</v>
      </c>
      <c r="J1437" s="133">
        <v>17.38</v>
      </c>
    </row>
    <row r="1438" spans="1:10" ht="24" customHeight="1">
      <c r="A1438" s="178" t="s">
        <v>561</v>
      </c>
      <c r="B1438" s="179" t="s">
        <v>1022</v>
      </c>
      <c r="C1438" s="178" t="s">
        <v>268</v>
      </c>
      <c r="D1438" s="178" t="s">
        <v>1023</v>
      </c>
      <c r="E1438" s="205" t="s">
        <v>563</v>
      </c>
      <c r="F1438" s="205"/>
      <c r="G1438" s="180" t="s">
        <v>6</v>
      </c>
      <c r="H1438" s="181">
        <v>1</v>
      </c>
      <c r="I1438" s="182">
        <v>0.1</v>
      </c>
      <c r="J1438" s="182">
        <v>0.1</v>
      </c>
    </row>
    <row r="1439" spans="1:10" ht="24" customHeight="1">
      <c r="A1439" s="183" t="s">
        <v>565</v>
      </c>
      <c r="B1439" s="184" t="s">
        <v>867</v>
      </c>
      <c r="C1439" s="183" t="s">
        <v>268</v>
      </c>
      <c r="D1439" s="183" t="s">
        <v>868</v>
      </c>
      <c r="E1439" s="204" t="s">
        <v>869</v>
      </c>
      <c r="F1439" s="204"/>
      <c r="G1439" s="185" t="s">
        <v>6</v>
      </c>
      <c r="H1439" s="186">
        <v>1</v>
      </c>
      <c r="I1439" s="187">
        <v>0.01</v>
      </c>
      <c r="J1439" s="187">
        <v>0.01</v>
      </c>
    </row>
    <row r="1440" spans="1:10" ht="24" customHeight="1">
      <c r="A1440" s="183" t="s">
        <v>565</v>
      </c>
      <c r="B1440" s="184" t="s">
        <v>1079</v>
      </c>
      <c r="C1440" s="183" t="s">
        <v>268</v>
      </c>
      <c r="D1440" s="183" t="s">
        <v>1080</v>
      </c>
      <c r="E1440" s="204" t="s">
        <v>593</v>
      </c>
      <c r="F1440" s="204"/>
      <c r="G1440" s="185" t="s">
        <v>6</v>
      </c>
      <c r="H1440" s="186">
        <v>1</v>
      </c>
      <c r="I1440" s="187">
        <v>0.76</v>
      </c>
      <c r="J1440" s="187">
        <v>0.76</v>
      </c>
    </row>
    <row r="1441" spans="1:10" ht="24" customHeight="1">
      <c r="A1441" s="183" t="s">
        <v>565</v>
      </c>
      <c r="B1441" s="184" t="s">
        <v>1081</v>
      </c>
      <c r="C1441" s="183" t="s">
        <v>268</v>
      </c>
      <c r="D1441" s="183" t="s">
        <v>1082</v>
      </c>
      <c r="E1441" s="204" t="s">
        <v>593</v>
      </c>
      <c r="F1441" s="204"/>
      <c r="G1441" s="185" t="s">
        <v>6</v>
      </c>
      <c r="H1441" s="186">
        <v>1</v>
      </c>
      <c r="I1441" s="187">
        <v>0.01</v>
      </c>
      <c r="J1441" s="187">
        <v>0.01</v>
      </c>
    </row>
    <row r="1442" spans="1:10" ht="24" customHeight="1">
      <c r="A1442" s="183" t="s">
        <v>565</v>
      </c>
      <c r="B1442" s="184" t="s">
        <v>872</v>
      </c>
      <c r="C1442" s="183" t="s">
        <v>268</v>
      </c>
      <c r="D1442" s="183" t="s">
        <v>873</v>
      </c>
      <c r="E1442" s="204" t="s">
        <v>869</v>
      </c>
      <c r="F1442" s="204"/>
      <c r="G1442" s="185" t="s">
        <v>6</v>
      </c>
      <c r="H1442" s="186">
        <v>1</v>
      </c>
      <c r="I1442" s="187">
        <v>0.81</v>
      </c>
      <c r="J1442" s="187">
        <v>0.81</v>
      </c>
    </row>
    <row r="1443" spans="1:10" ht="24" customHeight="1">
      <c r="A1443" s="183" t="s">
        <v>565</v>
      </c>
      <c r="B1443" s="184" t="s">
        <v>1024</v>
      </c>
      <c r="C1443" s="183" t="s">
        <v>268</v>
      </c>
      <c r="D1443" s="183" t="s">
        <v>1025</v>
      </c>
      <c r="E1443" s="204" t="s">
        <v>599</v>
      </c>
      <c r="F1443" s="204"/>
      <c r="G1443" s="185" t="s">
        <v>6</v>
      </c>
      <c r="H1443" s="186">
        <v>1</v>
      </c>
      <c r="I1443" s="187">
        <v>14.99</v>
      </c>
      <c r="J1443" s="187">
        <v>14.99</v>
      </c>
    </row>
    <row r="1444" spans="1:10" ht="24" customHeight="1">
      <c r="A1444" s="183" t="s">
        <v>565</v>
      </c>
      <c r="B1444" s="184" t="s">
        <v>876</v>
      </c>
      <c r="C1444" s="183" t="s">
        <v>268</v>
      </c>
      <c r="D1444" s="183" t="s">
        <v>877</v>
      </c>
      <c r="E1444" s="204" t="s">
        <v>619</v>
      </c>
      <c r="F1444" s="204"/>
      <c r="G1444" s="185" t="s">
        <v>6</v>
      </c>
      <c r="H1444" s="186">
        <v>1</v>
      </c>
      <c r="I1444" s="187">
        <v>0.06</v>
      </c>
      <c r="J1444" s="187">
        <v>0.06</v>
      </c>
    </row>
    <row r="1445" spans="1:10" ht="24" customHeight="1">
      <c r="A1445" s="183" t="s">
        <v>565</v>
      </c>
      <c r="B1445" s="184" t="s">
        <v>878</v>
      </c>
      <c r="C1445" s="183" t="s">
        <v>268</v>
      </c>
      <c r="D1445" s="183" t="s">
        <v>879</v>
      </c>
      <c r="E1445" s="204" t="s">
        <v>621</v>
      </c>
      <c r="F1445" s="204"/>
      <c r="G1445" s="185" t="s">
        <v>6</v>
      </c>
      <c r="H1445" s="186">
        <v>1</v>
      </c>
      <c r="I1445" s="187">
        <v>0.64</v>
      </c>
      <c r="J1445" s="187">
        <v>0.64</v>
      </c>
    </row>
    <row r="1446" spans="1:10">
      <c r="A1446" s="188"/>
      <c r="B1446" s="188"/>
      <c r="C1446" s="188"/>
      <c r="D1446" s="188"/>
      <c r="E1446" s="188" t="s">
        <v>575</v>
      </c>
      <c r="F1446" s="189">
        <v>15.09</v>
      </c>
      <c r="G1446" s="188" t="s">
        <v>576</v>
      </c>
      <c r="H1446" s="189">
        <v>0</v>
      </c>
      <c r="I1446" s="188" t="s">
        <v>577</v>
      </c>
      <c r="J1446" s="189">
        <v>15.09</v>
      </c>
    </row>
    <row r="1447" spans="1:10" ht="13.8" thickBot="1">
      <c r="A1447" s="188"/>
      <c r="B1447" s="188"/>
      <c r="C1447" s="188"/>
      <c r="D1447" s="188"/>
      <c r="E1447" s="188" t="s">
        <v>578</v>
      </c>
      <c r="F1447" s="189">
        <v>4.6900000000000004</v>
      </c>
      <c r="G1447" s="188"/>
      <c r="H1447" s="203" t="s">
        <v>579</v>
      </c>
      <c r="I1447" s="203"/>
      <c r="J1447" s="189">
        <v>22.07</v>
      </c>
    </row>
    <row r="1448" spans="1:10" ht="0.9" customHeight="1" thickTop="1">
      <c r="A1448" s="190"/>
      <c r="B1448" s="190"/>
      <c r="C1448" s="190"/>
      <c r="D1448" s="190"/>
      <c r="E1448" s="190"/>
      <c r="F1448" s="190"/>
      <c r="G1448" s="190"/>
      <c r="H1448" s="190"/>
      <c r="I1448" s="190"/>
      <c r="J1448" s="190"/>
    </row>
    <row r="1449" spans="1:10" ht="18" customHeight="1">
      <c r="A1449" s="123"/>
      <c r="B1449" s="125" t="s">
        <v>242</v>
      </c>
      <c r="C1449" s="123" t="s">
        <v>243</v>
      </c>
      <c r="D1449" s="123" t="s">
        <v>244</v>
      </c>
      <c r="E1449" s="198" t="s">
        <v>558</v>
      </c>
      <c r="F1449" s="198"/>
      <c r="G1449" s="124" t="s">
        <v>245</v>
      </c>
      <c r="H1449" s="125" t="s">
        <v>246</v>
      </c>
      <c r="I1449" s="125" t="s">
        <v>247</v>
      </c>
      <c r="J1449" s="125" t="s">
        <v>249</v>
      </c>
    </row>
    <row r="1450" spans="1:10" ht="24" customHeight="1">
      <c r="A1450" s="130" t="s">
        <v>559</v>
      </c>
      <c r="B1450" s="131" t="s">
        <v>624</v>
      </c>
      <c r="C1450" s="130" t="s">
        <v>268</v>
      </c>
      <c r="D1450" s="130" t="s">
        <v>12</v>
      </c>
      <c r="E1450" s="206" t="s">
        <v>563</v>
      </c>
      <c r="F1450" s="206"/>
      <c r="G1450" s="132" t="s">
        <v>6</v>
      </c>
      <c r="H1450" s="177">
        <v>1</v>
      </c>
      <c r="I1450" s="133">
        <v>24.14</v>
      </c>
      <c r="J1450" s="133">
        <v>24.14</v>
      </c>
    </row>
    <row r="1451" spans="1:10" ht="24" customHeight="1">
      <c r="A1451" s="178" t="s">
        <v>561</v>
      </c>
      <c r="B1451" s="179" t="s">
        <v>1026</v>
      </c>
      <c r="C1451" s="178" t="s">
        <v>268</v>
      </c>
      <c r="D1451" s="178" t="s">
        <v>1027</v>
      </c>
      <c r="E1451" s="205" t="s">
        <v>563</v>
      </c>
      <c r="F1451" s="205"/>
      <c r="G1451" s="180" t="s">
        <v>6</v>
      </c>
      <c r="H1451" s="181">
        <v>1</v>
      </c>
      <c r="I1451" s="182">
        <v>0.35</v>
      </c>
      <c r="J1451" s="182">
        <v>0.35</v>
      </c>
    </row>
    <row r="1452" spans="1:10" ht="24" customHeight="1">
      <c r="A1452" s="183" t="s">
        <v>565</v>
      </c>
      <c r="B1452" s="184" t="s">
        <v>867</v>
      </c>
      <c r="C1452" s="183" t="s">
        <v>268</v>
      </c>
      <c r="D1452" s="183" t="s">
        <v>868</v>
      </c>
      <c r="E1452" s="204" t="s">
        <v>869</v>
      </c>
      <c r="F1452" s="204"/>
      <c r="G1452" s="185" t="s">
        <v>6</v>
      </c>
      <c r="H1452" s="186">
        <v>1</v>
      </c>
      <c r="I1452" s="187">
        <v>0.01</v>
      </c>
      <c r="J1452" s="187">
        <v>0.01</v>
      </c>
    </row>
    <row r="1453" spans="1:10" ht="24" customHeight="1">
      <c r="A1453" s="183" t="s">
        <v>565</v>
      </c>
      <c r="B1453" s="184" t="s">
        <v>937</v>
      </c>
      <c r="C1453" s="183" t="s">
        <v>268</v>
      </c>
      <c r="D1453" s="183" t="s">
        <v>938</v>
      </c>
      <c r="E1453" s="204" t="s">
        <v>593</v>
      </c>
      <c r="F1453" s="204"/>
      <c r="G1453" s="185" t="s">
        <v>6</v>
      </c>
      <c r="H1453" s="186">
        <v>1</v>
      </c>
      <c r="I1453" s="187">
        <v>1.0900000000000001</v>
      </c>
      <c r="J1453" s="187">
        <v>1.0900000000000001</v>
      </c>
    </row>
    <row r="1454" spans="1:10" ht="24" customHeight="1">
      <c r="A1454" s="183" t="s">
        <v>565</v>
      </c>
      <c r="B1454" s="184" t="s">
        <v>872</v>
      </c>
      <c r="C1454" s="183" t="s">
        <v>268</v>
      </c>
      <c r="D1454" s="183" t="s">
        <v>873</v>
      </c>
      <c r="E1454" s="204" t="s">
        <v>869</v>
      </c>
      <c r="F1454" s="204"/>
      <c r="G1454" s="185" t="s">
        <v>6</v>
      </c>
      <c r="H1454" s="186">
        <v>1</v>
      </c>
      <c r="I1454" s="187">
        <v>0.81</v>
      </c>
      <c r="J1454" s="187">
        <v>0.81</v>
      </c>
    </row>
    <row r="1455" spans="1:10" ht="24" customHeight="1">
      <c r="A1455" s="183" t="s">
        <v>565</v>
      </c>
      <c r="B1455" s="184" t="s">
        <v>939</v>
      </c>
      <c r="C1455" s="183" t="s">
        <v>268</v>
      </c>
      <c r="D1455" s="183" t="s">
        <v>940</v>
      </c>
      <c r="E1455" s="204" t="s">
        <v>593</v>
      </c>
      <c r="F1455" s="204"/>
      <c r="G1455" s="185" t="s">
        <v>6</v>
      </c>
      <c r="H1455" s="186">
        <v>1</v>
      </c>
      <c r="I1455" s="187">
        <v>0.74</v>
      </c>
      <c r="J1455" s="187">
        <v>0.74</v>
      </c>
    </row>
    <row r="1456" spans="1:10" ht="24" customHeight="1">
      <c r="A1456" s="183" t="s">
        <v>565</v>
      </c>
      <c r="B1456" s="184" t="s">
        <v>1028</v>
      </c>
      <c r="C1456" s="183" t="s">
        <v>268</v>
      </c>
      <c r="D1456" s="183" t="s">
        <v>1029</v>
      </c>
      <c r="E1456" s="204" t="s">
        <v>599</v>
      </c>
      <c r="F1456" s="204"/>
      <c r="G1456" s="185" t="s">
        <v>6</v>
      </c>
      <c r="H1456" s="186">
        <v>1</v>
      </c>
      <c r="I1456" s="187">
        <v>20.440000000000001</v>
      </c>
      <c r="J1456" s="187">
        <v>20.440000000000001</v>
      </c>
    </row>
    <row r="1457" spans="1:10" ht="24" customHeight="1">
      <c r="A1457" s="183" t="s">
        <v>565</v>
      </c>
      <c r="B1457" s="184" t="s">
        <v>876</v>
      </c>
      <c r="C1457" s="183" t="s">
        <v>268</v>
      </c>
      <c r="D1457" s="183" t="s">
        <v>877</v>
      </c>
      <c r="E1457" s="204" t="s">
        <v>619</v>
      </c>
      <c r="F1457" s="204"/>
      <c r="G1457" s="185" t="s">
        <v>6</v>
      </c>
      <c r="H1457" s="186">
        <v>1</v>
      </c>
      <c r="I1457" s="187">
        <v>0.06</v>
      </c>
      <c r="J1457" s="187">
        <v>0.06</v>
      </c>
    </row>
    <row r="1458" spans="1:10" ht="24" customHeight="1">
      <c r="A1458" s="183" t="s">
        <v>565</v>
      </c>
      <c r="B1458" s="184" t="s">
        <v>878</v>
      </c>
      <c r="C1458" s="183" t="s">
        <v>268</v>
      </c>
      <c r="D1458" s="183" t="s">
        <v>879</v>
      </c>
      <c r="E1458" s="204" t="s">
        <v>621</v>
      </c>
      <c r="F1458" s="204"/>
      <c r="G1458" s="185" t="s">
        <v>6</v>
      </c>
      <c r="H1458" s="186">
        <v>1</v>
      </c>
      <c r="I1458" s="187">
        <v>0.64</v>
      </c>
      <c r="J1458" s="187">
        <v>0.64</v>
      </c>
    </row>
    <row r="1459" spans="1:10">
      <c r="A1459" s="188"/>
      <c r="B1459" s="188"/>
      <c r="C1459" s="188"/>
      <c r="D1459" s="188"/>
      <c r="E1459" s="188" t="s">
        <v>575</v>
      </c>
      <c r="F1459" s="189">
        <v>20.79</v>
      </c>
      <c r="G1459" s="188" t="s">
        <v>576</v>
      </c>
      <c r="H1459" s="189">
        <v>0</v>
      </c>
      <c r="I1459" s="188" t="s">
        <v>577</v>
      </c>
      <c r="J1459" s="189">
        <v>20.79</v>
      </c>
    </row>
    <row r="1460" spans="1:10" ht="13.8" thickBot="1">
      <c r="A1460" s="188"/>
      <c r="B1460" s="188"/>
      <c r="C1460" s="188"/>
      <c r="D1460" s="188"/>
      <c r="E1460" s="188" t="s">
        <v>578</v>
      </c>
      <c r="F1460" s="189">
        <v>6.51</v>
      </c>
      <c r="G1460" s="188"/>
      <c r="H1460" s="203" t="s">
        <v>579</v>
      </c>
      <c r="I1460" s="203"/>
      <c r="J1460" s="189">
        <v>30.65</v>
      </c>
    </row>
    <row r="1461" spans="1:10" ht="0.9" customHeight="1" thickTop="1">
      <c r="A1461" s="190"/>
      <c r="B1461" s="190"/>
      <c r="C1461" s="190"/>
      <c r="D1461" s="190"/>
      <c r="E1461" s="190"/>
      <c r="F1461" s="190"/>
      <c r="G1461" s="190"/>
      <c r="H1461" s="190"/>
      <c r="I1461" s="190"/>
      <c r="J1461" s="190"/>
    </row>
    <row r="1462" spans="1:10" ht="18" customHeight="1">
      <c r="A1462" s="123"/>
      <c r="B1462" s="125" t="s">
        <v>242</v>
      </c>
      <c r="C1462" s="123" t="s">
        <v>243</v>
      </c>
      <c r="D1462" s="123" t="s">
        <v>244</v>
      </c>
      <c r="E1462" s="198" t="s">
        <v>558</v>
      </c>
      <c r="F1462" s="198"/>
      <c r="G1462" s="124" t="s">
        <v>245</v>
      </c>
      <c r="H1462" s="125" t="s">
        <v>246</v>
      </c>
      <c r="I1462" s="125" t="s">
        <v>247</v>
      </c>
      <c r="J1462" s="125" t="s">
        <v>249</v>
      </c>
    </row>
    <row r="1463" spans="1:10" ht="24" customHeight="1">
      <c r="A1463" s="130" t="s">
        <v>559</v>
      </c>
      <c r="B1463" s="131" t="s">
        <v>712</v>
      </c>
      <c r="C1463" s="130" t="s">
        <v>268</v>
      </c>
      <c r="D1463" s="130" t="s">
        <v>127</v>
      </c>
      <c r="E1463" s="206" t="s">
        <v>563</v>
      </c>
      <c r="F1463" s="206"/>
      <c r="G1463" s="132" t="s">
        <v>6</v>
      </c>
      <c r="H1463" s="177">
        <v>1</v>
      </c>
      <c r="I1463" s="133">
        <v>24.27</v>
      </c>
      <c r="J1463" s="133">
        <v>24.27</v>
      </c>
    </row>
    <row r="1464" spans="1:10" ht="24" customHeight="1">
      <c r="A1464" s="178" t="s">
        <v>561</v>
      </c>
      <c r="B1464" s="179" t="s">
        <v>1030</v>
      </c>
      <c r="C1464" s="178" t="s">
        <v>268</v>
      </c>
      <c r="D1464" s="178" t="s">
        <v>1031</v>
      </c>
      <c r="E1464" s="205" t="s">
        <v>563</v>
      </c>
      <c r="F1464" s="205"/>
      <c r="G1464" s="180" t="s">
        <v>6</v>
      </c>
      <c r="H1464" s="181">
        <v>1</v>
      </c>
      <c r="I1464" s="182">
        <v>0.23</v>
      </c>
      <c r="J1464" s="182">
        <v>0.23</v>
      </c>
    </row>
    <row r="1465" spans="1:10" ht="24" customHeight="1">
      <c r="A1465" s="183" t="s">
        <v>565</v>
      </c>
      <c r="B1465" s="184" t="s">
        <v>867</v>
      </c>
      <c r="C1465" s="183" t="s">
        <v>268</v>
      </c>
      <c r="D1465" s="183" t="s">
        <v>868</v>
      </c>
      <c r="E1465" s="204" t="s">
        <v>869</v>
      </c>
      <c r="F1465" s="204"/>
      <c r="G1465" s="185" t="s">
        <v>6</v>
      </c>
      <c r="H1465" s="186">
        <v>1</v>
      </c>
      <c r="I1465" s="187">
        <v>0.01</v>
      </c>
      <c r="J1465" s="187">
        <v>0.01</v>
      </c>
    </row>
    <row r="1466" spans="1:10" ht="24" customHeight="1">
      <c r="A1466" s="183" t="s">
        <v>565</v>
      </c>
      <c r="B1466" s="184" t="s">
        <v>870</v>
      </c>
      <c r="C1466" s="183" t="s">
        <v>268</v>
      </c>
      <c r="D1466" s="183" t="s">
        <v>871</v>
      </c>
      <c r="E1466" s="204" t="s">
        <v>593</v>
      </c>
      <c r="F1466" s="204"/>
      <c r="G1466" s="185" t="s">
        <v>6</v>
      </c>
      <c r="H1466" s="186">
        <v>1</v>
      </c>
      <c r="I1466" s="187">
        <v>1.5</v>
      </c>
      <c r="J1466" s="187">
        <v>1.5</v>
      </c>
    </row>
    <row r="1467" spans="1:10" ht="24" customHeight="1">
      <c r="A1467" s="183" t="s">
        <v>565</v>
      </c>
      <c r="B1467" s="184" t="s">
        <v>874</v>
      </c>
      <c r="C1467" s="183" t="s">
        <v>268</v>
      </c>
      <c r="D1467" s="183" t="s">
        <v>875</v>
      </c>
      <c r="E1467" s="204" t="s">
        <v>593</v>
      </c>
      <c r="F1467" s="204"/>
      <c r="G1467" s="185" t="s">
        <v>6</v>
      </c>
      <c r="H1467" s="186">
        <v>1</v>
      </c>
      <c r="I1467" s="187">
        <v>1.48</v>
      </c>
      <c r="J1467" s="187">
        <v>1.48</v>
      </c>
    </row>
    <row r="1468" spans="1:10" ht="24" customHeight="1">
      <c r="A1468" s="183" t="s">
        <v>565</v>
      </c>
      <c r="B1468" s="184" t="s">
        <v>872</v>
      </c>
      <c r="C1468" s="183" t="s">
        <v>268</v>
      </c>
      <c r="D1468" s="183" t="s">
        <v>873</v>
      </c>
      <c r="E1468" s="204" t="s">
        <v>869</v>
      </c>
      <c r="F1468" s="204"/>
      <c r="G1468" s="185" t="s">
        <v>6</v>
      </c>
      <c r="H1468" s="186">
        <v>1</v>
      </c>
      <c r="I1468" s="187">
        <v>0.81</v>
      </c>
      <c r="J1468" s="187">
        <v>0.81</v>
      </c>
    </row>
    <row r="1469" spans="1:10" ht="24" customHeight="1">
      <c r="A1469" s="183" t="s">
        <v>565</v>
      </c>
      <c r="B1469" s="184" t="s">
        <v>1032</v>
      </c>
      <c r="C1469" s="183" t="s">
        <v>268</v>
      </c>
      <c r="D1469" s="183" t="s">
        <v>1033</v>
      </c>
      <c r="E1469" s="204" t="s">
        <v>599</v>
      </c>
      <c r="F1469" s="204"/>
      <c r="G1469" s="185" t="s">
        <v>6</v>
      </c>
      <c r="H1469" s="186">
        <v>1</v>
      </c>
      <c r="I1469" s="187">
        <v>19.54</v>
      </c>
      <c r="J1469" s="187">
        <v>19.54</v>
      </c>
    </row>
    <row r="1470" spans="1:10" ht="24" customHeight="1">
      <c r="A1470" s="183" t="s">
        <v>565</v>
      </c>
      <c r="B1470" s="184" t="s">
        <v>876</v>
      </c>
      <c r="C1470" s="183" t="s">
        <v>268</v>
      </c>
      <c r="D1470" s="183" t="s">
        <v>877</v>
      </c>
      <c r="E1470" s="204" t="s">
        <v>619</v>
      </c>
      <c r="F1470" s="204"/>
      <c r="G1470" s="185" t="s">
        <v>6</v>
      </c>
      <c r="H1470" s="186">
        <v>1</v>
      </c>
      <c r="I1470" s="187">
        <v>0.06</v>
      </c>
      <c r="J1470" s="187">
        <v>0.06</v>
      </c>
    </row>
    <row r="1471" spans="1:10" ht="24" customHeight="1">
      <c r="A1471" s="183" t="s">
        <v>565</v>
      </c>
      <c r="B1471" s="184" t="s">
        <v>878</v>
      </c>
      <c r="C1471" s="183" t="s">
        <v>268</v>
      </c>
      <c r="D1471" s="183" t="s">
        <v>879</v>
      </c>
      <c r="E1471" s="204" t="s">
        <v>621</v>
      </c>
      <c r="F1471" s="204"/>
      <c r="G1471" s="185" t="s">
        <v>6</v>
      </c>
      <c r="H1471" s="186">
        <v>1</v>
      </c>
      <c r="I1471" s="187">
        <v>0.64</v>
      </c>
      <c r="J1471" s="187">
        <v>0.64</v>
      </c>
    </row>
    <row r="1472" spans="1:10">
      <c r="A1472" s="188"/>
      <c r="B1472" s="188"/>
      <c r="C1472" s="188"/>
      <c r="D1472" s="188"/>
      <c r="E1472" s="188" t="s">
        <v>575</v>
      </c>
      <c r="F1472" s="189">
        <v>19.77</v>
      </c>
      <c r="G1472" s="188" t="s">
        <v>576</v>
      </c>
      <c r="H1472" s="189">
        <v>0</v>
      </c>
      <c r="I1472" s="188" t="s">
        <v>577</v>
      </c>
      <c r="J1472" s="189">
        <v>19.77</v>
      </c>
    </row>
    <row r="1473" spans="1:10" ht="13.8" thickBot="1">
      <c r="A1473" s="188"/>
      <c r="B1473" s="188"/>
      <c r="C1473" s="188"/>
      <c r="D1473" s="188"/>
      <c r="E1473" s="188" t="s">
        <v>578</v>
      </c>
      <c r="F1473" s="189">
        <v>6.55</v>
      </c>
      <c r="G1473" s="188"/>
      <c r="H1473" s="203" t="s">
        <v>579</v>
      </c>
      <c r="I1473" s="203"/>
      <c r="J1473" s="189">
        <v>30.82</v>
      </c>
    </row>
    <row r="1474" spans="1:10" ht="0.9" customHeight="1" thickTop="1">
      <c r="A1474" s="190"/>
      <c r="B1474" s="190"/>
      <c r="C1474" s="190"/>
      <c r="D1474" s="190"/>
      <c r="E1474" s="190"/>
      <c r="F1474" s="190"/>
      <c r="G1474" s="190"/>
      <c r="H1474" s="190"/>
      <c r="I1474" s="190"/>
      <c r="J1474" s="190"/>
    </row>
    <row r="1475" spans="1:10" ht="18" customHeight="1">
      <c r="A1475" s="123"/>
      <c r="B1475" s="125" t="s">
        <v>242</v>
      </c>
      <c r="C1475" s="123" t="s">
        <v>243</v>
      </c>
      <c r="D1475" s="123" t="s">
        <v>244</v>
      </c>
      <c r="E1475" s="198" t="s">
        <v>558</v>
      </c>
      <c r="F1475" s="198"/>
      <c r="G1475" s="124" t="s">
        <v>245</v>
      </c>
      <c r="H1475" s="125" t="s">
        <v>246</v>
      </c>
      <c r="I1475" s="125" t="s">
        <v>247</v>
      </c>
      <c r="J1475" s="125" t="s">
        <v>249</v>
      </c>
    </row>
    <row r="1476" spans="1:10" ht="36" customHeight="1">
      <c r="A1476" s="130" t="s">
        <v>559</v>
      </c>
      <c r="B1476" s="131" t="s">
        <v>789</v>
      </c>
      <c r="C1476" s="130" t="s">
        <v>268</v>
      </c>
      <c r="D1476" s="130" t="s">
        <v>790</v>
      </c>
      <c r="E1476" s="206" t="s">
        <v>749</v>
      </c>
      <c r="F1476" s="206"/>
      <c r="G1476" s="132" t="s">
        <v>753</v>
      </c>
      <c r="H1476" s="177">
        <v>1</v>
      </c>
      <c r="I1476" s="133">
        <v>0.56000000000000005</v>
      </c>
      <c r="J1476" s="133">
        <v>0.56000000000000005</v>
      </c>
    </row>
    <row r="1477" spans="1:10" ht="36" customHeight="1">
      <c r="A1477" s="178" t="s">
        <v>561</v>
      </c>
      <c r="B1477" s="179" t="s">
        <v>1098</v>
      </c>
      <c r="C1477" s="178" t="s">
        <v>268</v>
      </c>
      <c r="D1477" s="178" t="s">
        <v>1099</v>
      </c>
      <c r="E1477" s="205" t="s">
        <v>749</v>
      </c>
      <c r="F1477" s="205"/>
      <c r="G1477" s="180" t="s">
        <v>6</v>
      </c>
      <c r="H1477" s="181">
        <v>1</v>
      </c>
      <c r="I1477" s="182">
        <v>0.06</v>
      </c>
      <c r="J1477" s="182">
        <v>0.06</v>
      </c>
    </row>
    <row r="1478" spans="1:10" ht="36" customHeight="1">
      <c r="A1478" s="178" t="s">
        <v>561</v>
      </c>
      <c r="B1478" s="179" t="s">
        <v>1100</v>
      </c>
      <c r="C1478" s="178" t="s">
        <v>268</v>
      </c>
      <c r="D1478" s="178" t="s">
        <v>1101</v>
      </c>
      <c r="E1478" s="205" t="s">
        <v>749</v>
      </c>
      <c r="F1478" s="205"/>
      <c r="G1478" s="180" t="s">
        <v>6</v>
      </c>
      <c r="H1478" s="181">
        <v>1</v>
      </c>
      <c r="I1478" s="182">
        <v>0.5</v>
      </c>
      <c r="J1478" s="182">
        <v>0.5</v>
      </c>
    </row>
    <row r="1479" spans="1:10">
      <c r="A1479" s="188"/>
      <c r="B1479" s="188"/>
      <c r="C1479" s="188"/>
      <c r="D1479" s="188"/>
      <c r="E1479" s="188" t="s">
        <v>575</v>
      </c>
      <c r="F1479" s="189">
        <v>0</v>
      </c>
      <c r="G1479" s="188" t="s">
        <v>576</v>
      </c>
      <c r="H1479" s="189">
        <v>0</v>
      </c>
      <c r="I1479" s="188" t="s">
        <v>577</v>
      </c>
      <c r="J1479" s="189">
        <v>0</v>
      </c>
    </row>
    <row r="1480" spans="1:10" ht="13.8" thickBot="1">
      <c r="A1480" s="188"/>
      <c r="B1480" s="188"/>
      <c r="C1480" s="188"/>
      <c r="D1480" s="188"/>
      <c r="E1480" s="188" t="s">
        <v>578</v>
      </c>
      <c r="F1480" s="189">
        <v>0.15</v>
      </c>
      <c r="G1480" s="188"/>
      <c r="H1480" s="203" t="s">
        <v>579</v>
      </c>
      <c r="I1480" s="203"/>
      <c r="J1480" s="189">
        <v>0.71</v>
      </c>
    </row>
    <row r="1481" spans="1:10" ht="0.9" customHeight="1" thickTop="1">
      <c r="A1481" s="190"/>
      <c r="B1481" s="190"/>
      <c r="C1481" s="190"/>
      <c r="D1481" s="190"/>
      <c r="E1481" s="190"/>
      <c r="F1481" s="190"/>
      <c r="G1481" s="190"/>
      <c r="H1481" s="190"/>
      <c r="I1481" s="190"/>
      <c r="J1481" s="190"/>
    </row>
    <row r="1482" spans="1:10" ht="18" customHeight="1">
      <c r="A1482" s="123"/>
      <c r="B1482" s="125" t="s">
        <v>242</v>
      </c>
      <c r="C1482" s="123" t="s">
        <v>243</v>
      </c>
      <c r="D1482" s="123" t="s">
        <v>244</v>
      </c>
      <c r="E1482" s="198" t="s">
        <v>558</v>
      </c>
      <c r="F1482" s="198"/>
      <c r="G1482" s="124" t="s">
        <v>245</v>
      </c>
      <c r="H1482" s="125" t="s">
        <v>246</v>
      </c>
      <c r="I1482" s="125" t="s">
        <v>247</v>
      </c>
      <c r="J1482" s="125" t="s">
        <v>249</v>
      </c>
    </row>
    <row r="1483" spans="1:10" ht="36" customHeight="1">
      <c r="A1483" s="130" t="s">
        <v>559</v>
      </c>
      <c r="B1483" s="131" t="s">
        <v>787</v>
      </c>
      <c r="C1483" s="130" t="s">
        <v>268</v>
      </c>
      <c r="D1483" s="130" t="s">
        <v>788</v>
      </c>
      <c r="E1483" s="206" t="s">
        <v>749</v>
      </c>
      <c r="F1483" s="206"/>
      <c r="G1483" s="132" t="s">
        <v>750</v>
      </c>
      <c r="H1483" s="177">
        <v>1</v>
      </c>
      <c r="I1483" s="133">
        <v>10.55</v>
      </c>
      <c r="J1483" s="133">
        <v>10.55</v>
      </c>
    </row>
    <row r="1484" spans="1:10" ht="36" customHeight="1">
      <c r="A1484" s="178" t="s">
        <v>561</v>
      </c>
      <c r="B1484" s="179" t="s">
        <v>1098</v>
      </c>
      <c r="C1484" s="178" t="s">
        <v>268</v>
      </c>
      <c r="D1484" s="178" t="s">
        <v>1099</v>
      </c>
      <c r="E1484" s="205" t="s">
        <v>749</v>
      </c>
      <c r="F1484" s="205"/>
      <c r="G1484" s="180" t="s">
        <v>6</v>
      </c>
      <c r="H1484" s="181">
        <v>1</v>
      </c>
      <c r="I1484" s="182">
        <v>0.06</v>
      </c>
      <c r="J1484" s="182">
        <v>0.06</v>
      </c>
    </row>
    <row r="1485" spans="1:10" ht="36" customHeight="1">
      <c r="A1485" s="178" t="s">
        <v>561</v>
      </c>
      <c r="B1485" s="179" t="s">
        <v>1102</v>
      </c>
      <c r="C1485" s="178" t="s">
        <v>268</v>
      </c>
      <c r="D1485" s="178" t="s">
        <v>1103</v>
      </c>
      <c r="E1485" s="205" t="s">
        <v>749</v>
      </c>
      <c r="F1485" s="205"/>
      <c r="G1485" s="180" t="s">
        <v>6</v>
      </c>
      <c r="H1485" s="181">
        <v>1</v>
      </c>
      <c r="I1485" s="182">
        <v>0.62</v>
      </c>
      <c r="J1485" s="182">
        <v>0.62</v>
      </c>
    </row>
    <row r="1486" spans="1:10" ht="36" customHeight="1">
      <c r="A1486" s="178" t="s">
        <v>561</v>
      </c>
      <c r="B1486" s="179" t="s">
        <v>1104</v>
      </c>
      <c r="C1486" s="178" t="s">
        <v>268</v>
      </c>
      <c r="D1486" s="178" t="s">
        <v>1105</v>
      </c>
      <c r="E1486" s="205" t="s">
        <v>749</v>
      </c>
      <c r="F1486" s="205"/>
      <c r="G1486" s="180" t="s">
        <v>6</v>
      </c>
      <c r="H1486" s="181">
        <v>1</v>
      </c>
      <c r="I1486" s="182">
        <v>9.3699999999999992</v>
      </c>
      <c r="J1486" s="182">
        <v>9.3699999999999992</v>
      </c>
    </row>
    <row r="1487" spans="1:10" ht="36" customHeight="1">
      <c r="A1487" s="178" t="s">
        <v>561</v>
      </c>
      <c r="B1487" s="179" t="s">
        <v>1100</v>
      </c>
      <c r="C1487" s="178" t="s">
        <v>268</v>
      </c>
      <c r="D1487" s="178" t="s">
        <v>1101</v>
      </c>
      <c r="E1487" s="205" t="s">
        <v>749</v>
      </c>
      <c r="F1487" s="205"/>
      <c r="G1487" s="180" t="s">
        <v>6</v>
      </c>
      <c r="H1487" s="181">
        <v>1</v>
      </c>
      <c r="I1487" s="182">
        <v>0.5</v>
      </c>
      <c r="J1487" s="182">
        <v>0.5</v>
      </c>
    </row>
    <row r="1488" spans="1:10">
      <c r="A1488" s="188"/>
      <c r="B1488" s="188"/>
      <c r="C1488" s="188"/>
      <c r="D1488" s="188"/>
      <c r="E1488" s="188" t="s">
        <v>575</v>
      </c>
      <c r="F1488" s="189">
        <v>0</v>
      </c>
      <c r="G1488" s="188" t="s">
        <v>576</v>
      </c>
      <c r="H1488" s="189">
        <v>0</v>
      </c>
      <c r="I1488" s="188" t="s">
        <v>577</v>
      </c>
      <c r="J1488" s="189">
        <v>0</v>
      </c>
    </row>
    <row r="1489" spans="1:10" ht="13.8" thickBot="1">
      <c r="A1489" s="188"/>
      <c r="B1489" s="188"/>
      <c r="C1489" s="188"/>
      <c r="D1489" s="188"/>
      <c r="E1489" s="188" t="s">
        <v>578</v>
      </c>
      <c r="F1489" s="189">
        <v>2.84</v>
      </c>
      <c r="G1489" s="188"/>
      <c r="H1489" s="203" t="s">
        <v>579</v>
      </c>
      <c r="I1489" s="203"/>
      <c r="J1489" s="189">
        <v>13.39</v>
      </c>
    </row>
    <row r="1490" spans="1:10" ht="0.9" customHeight="1" thickTop="1">
      <c r="A1490" s="190"/>
      <c r="B1490" s="190"/>
      <c r="C1490" s="190"/>
      <c r="D1490" s="190"/>
      <c r="E1490" s="190"/>
      <c r="F1490" s="190"/>
      <c r="G1490" s="190"/>
      <c r="H1490" s="190"/>
      <c r="I1490" s="190"/>
      <c r="J1490" s="190"/>
    </row>
    <row r="1491" spans="1:10" ht="18" customHeight="1">
      <c r="A1491" s="123"/>
      <c r="B1491" s="125" t="s">
        <v>242</v>
      </c>
      <c r="C1491" s="123" t="s">
        <v>243</v>
      </c>
      <c r="D1491" s="123" t="s">
        <v>244</v>
      </c>
      <c r="E1491" s="198" t="s">
        <v>558</v>
      </c>
      <c r="F1491" s="198"/>
      <c r="G1491" s="124" t="s">
        <v>245</v>
      </c>
      <c r="H1491" s="125" t="s">
        <v>246</v>
      </c>
      <c r="I1491" s="125" t="s">
        <v>247</v>
      </c>
      <c r="J1491" s="125" t="s">
        <v>249</v>
      </c>
    </row>
    <row r="1492" spans="1:10" ht="36" customHeight="1">
      <c r="A1492" s="130" t="s">
        <v>559</v>
      </c>
      <c r="B1492" s="131" t="s">
        <v>1100</v>
      </c>
      <c r="C1492" s="130" t="s">
        <v>268</v>
      </c>
      <c r="D1492" s="130" t="s">
        <v>1101</v>
      </c>
      <c r="E1492" s="206" t="s">
        <v>749</v>
      </c>
      <c r="F1492" s="206"/>
      <c r="G1492" s="132" t="s">
        <v>6</v>
      </c>
      <c r="H1492" s="177">
        <v>1</v>
      </c>
      <c r="I1492" s="133">
        <v>0.5</v>
      </c>
      <c r="J1492" s="133">
        <v>0.5</v>
      </c>
    </row>
    <row r="1493" spans="1:10" ht="72" customHeight="1">
      <c r="A1493" s="183" t="s">
        <v>565</v>
      </c>
      <c r="B1493" s="184" t="s">
        <v>1106</v>
      </c>
      <c r="C1493" s="183" t="s">
        <v>268</v>
      </c>
      <c r="D1493" s="183" t="s">
        <v>1107</v>
      </c>
      <c r="E1493" s="204" t="s">
        <v>593</v>
      </c>
      <c r="F1493" s="204"/>
      <c r="G1493" s="185" t="s">
        <v>3</v>
      </c>
      <c r="H1493" s="186">
        <v>5.3300000000000001E-5</v>
      </c>
      <c r="I1493" s="187">
        <v>9443.4500000000007</v>
      </c>
      <c r="J1493" s="187">
        <v>0.5</v>
      </c>
    </row>
    <row r="1494" spans="1:10">
      <c r="A1494" s="188"/>
      <c r="B1494" s="188"/>
      <c r="C1494" s="188"/>
      <c r="D1494" s="188"/>
      <c r="E1494" s="188" t="s">
        <v>575</v>
      </c>
      <c r="F1494" s="189">
        <v>0</v>
      </c>
      <c r="G1494" s="188" t="s">
        <v>576</v>
      </c>
      <c r="H1494" s="189">
        <v>0</v>
      </c>
      <c r="I1494" s="188" t="s">
        <v>577</v>
      </c>
      <c r="J1494" s="189">
        <v>0</v>
      </c>
    </row>
    <row r="1495" spans="1:10" ht="13.8" thickBot="1">
      <c r="A1495" s="188"/>
      <c r="B1495" s="188"/>
      <c r="C1495" s="188"/>
      <c r="D1495" s="188"/>
      <c r="E1495" s="188" t="s">
        <v>578</v>
      </c>
      <c r="F1495" s="189">
        <v>0.13</v>
      </c>
      <c r="G1495" s="188"/>
      <c r="H1495" s="203" t="s">
        <v>579</v>
      </c>
      <c r="I1495" s="203"/>
      <c r="J1495" s="189">
        <v>0.63</v>
      </c>
    </row>
    <row r="1496" spans="1:10" ht="0.9" customHeight="1" thickTop="1">
      <c r="A1496" s="190"/>
      <c r="B1496" s="190"/>
      <c r="C1496" s="190"/>
      <c r="D1496" s="190"/>
      <c r="E1496" s="190"/>
      <c r="F1496" s="190"/>
      <c r="G1496" s="190"/>
      <c r="H1496" s="190"/>
      <c r="I1496" s="190"/>
      <c r="J1496" s="190"/>
    </row>
    <row r="1497" spans="1:10" ht="18" customHeight="1">
      <c r="A1497" s="123"/>
      <c r="B1497" s="125" t="s">
        <v>242</v>
      </c>
      <c r="C1497" s="123" t="s">
        <v>243</v>
      </c>
      <c r="D1497" s="123" t="s">
        <v>244</v>
      </c>
      <c r="E1497" s="198" t="s">
        <v>558</v>
      </c>
      <c r="F1497" s="198"/>
      <c r="G1497" s="124" t="s">
        <v>245</v>
      </c>
      <c r="H1497" s="125" t="s">
        <v>246</v>
      </c>
      <c r="I1497" s="125" t="s">
        <v>247</v>
      </c>
      <c r="J1497" s="125" t="s">
        <v>249</v>
      </c>
    </row>
    <row r="1498" spans="1:10" ht="36" customHeight="1">
      <c r="A1498" s="130" t="s">
        <v>559</v>
      </c>
      <c r="B1498" s="131" t="s">
        <v>1098</v>
      </c>
      <c r="C1498" s="130" t="s">
        <v>268</v>
      </c>
      <c r="D1498" s="130" t="s">
        <v>1099</v>
      </c>
      <c r="E1498" s="206" t="s">
        <v>749</v>
      </c>
      <c r="F1498" s="206"/>
      <c r="G1498" s="132" t="s">
        <v>6</v>
      </c>
      <c r="H1498" s="177">
        <v>1</v>
      </c>
      <c r="I1498" s="133">
        <v>0.06</v>
      </c>
      <c r="J1498" s="133">
        <v>0.06</v>
      </c>
    </row>
    <row r="1499" spans="1:10" ht="72" customHeight="1">
      <c r="A1499" s="183" t="s">
        <v>565</v>
      </c>
      <c r="B1499" s="184" t="s">
        <v>1106</v>
      </c>
      <c r="C1499" s="183" t="s">
        <v>268</v>
      </c>
      <c r="D1499" s="183" t="s">
        <v>1107</v>
      </c>
      <c r="E1499" s="204" t="s">
        <v>593</v>
      </c>
      <c r="F1499" s="204"/>
      <c r="G1499" s="185" t="s">
        <v>3</v>
      </c>
      <c r="H1499" s="186">
        <v>7.4000000000000003E-6</v>
      </c>
      <c r="I1499" s="187">
        <v>9443.4500000000007</v>
      </c>
      <c r="J1499" s="187">
        <v>0.06</v>
      </c>
    </row>
    <row r="1500" spans="1:10">
      <c r="A1500" s="188"/>
      <c r="B1500" s="188"/>
      <c r="C1500" s="188"/>
      <c r="D1500" s="188"/>
      <c r="E1500" s="188" t="s">
        <v>575</v>
      </c>
      <c r="F1500" s="189">
        <v>0</v>
      </c>
      <c r="G1500" s="188" t="s">
        <v>576</v>
      </c>
      <c r="H1500" s="189">
        <v>0</v>
      </c>
      <c r="I1500" s="188" t="s">
        <v>577</v>
      </c>
      <c r="J1500" s="189">
        <v>0</v>
      </c>
    </row>
    <row r="1501" spans="1:10" ht="13.8" thickBot="1">
      <c r="A1501" s="188"/>
      <c r="B1501" s="188"/>
      <c r="C1501" s="188"/>
      <c r="D1501" s="188"/>
      <c r="E1501" s="188" t="s">
        <v>578</v>
      </c>
      <c r="F1501" s="189">
        <v>0.01</v>
      </c>
      <c r="G1501" s="188"/>
      <c r="H1501" s="203" t="s">
        <v>579</v>
      </c>
      <c r="I1501" s="203"/>
      <c r="J1501" s="189">
        <v>7.0000000000000007E-2</v>
      </c>
    </row>
    <row r="1502" spans="1:10" ht="0.9" customHeight="1" thickTop="1">
      <c r="A1502" s="190"/>
      <c r="B1502" s="190"/>
      <c r="C1502" s="190"/>
      <c r="D1502" s="190"/>
      <c r="E1502" s="190"/>
      <c r="F1502" s="190"/>
      <c r="G1502" s="190"/>
      <c r="H1502" s="190"/>
      <c r="I1502" s="190"/>
      <c r="J1502" s="190"/>
    </row>
    <row r="1503" spans="1:10" ht="18" customHeight="1">
      <c r="A1503" s="123"/>
      <c r="B1503" s="125" t="s">
        <v>242</v>
      </c>
      <c r="C1503" s="123" t="s">
        <v>243</v>
      </c>
      <c r="D1503" s="123" t="s">
        <v>244</v>
      </c>
      <c r="E1503" s="198" t="s">
        <v>558</v>
      </c>
      <c r="F1503" s="198"/>
      <c r="G1503" s="124" t="s">
        <v>245</v>
      </c>
      <c r="H1503" s="125" t="s">
        <v>246</v>
      </c>
      <c r="I1503" s="125" t="s">
        <v>247</v>
      </c>
      <c r="J1503" s="125" t="s">
        <v>249</v>
      </c>
    </row>
    <row r="1504" spans="1:10" ht="36" customHeight="1">
      <c r="A1504" s="130" t="s">
        <v>559</v>
      </c>
      <c r="B1504" s="131" t="s">
        <v>1102</v>
      </c>
      <c r="C1504" s="130" t="s">
        <v>268</v>
      </c>
      <c r="D1504" s="130" t="s">
        <v>1103</v>
      </c>
      <c r="E1504" s="206" t="s">
        <v>749</v>
      </c>
      <c r="F1504" s="206"/>
      <c r="G1504" s="132" t="s">
        <v>6</v>
      </c>
      <c r="H1504" s="177">
        <v>1</v>
      </c>
      <c r="I1504" s="133">
        <v>0.62</v>
      </c>
      <c r="J1504" s="133">
        <v>0.62</v>
      </c>
    </row>
    <row r="1505" spans="1:10" ht="72" customHeight="1">
      <c r="A1505" s="183" t="s">
        <v>565</v>
      </c>
      <c r="B1505" s="184" t="s">
        <v>1106</v>
      </c>
      <c r="C1505" s="183" t="s">
        <v>268</v>
      </c>
      <c r="D1505" s="183" t="s">
        <v>1107</v>
      </c>
      <c r="E1505" s="204" t="s">
        <v>593</v>
      </c>
      <c r="F1505" s="204"/>
      <c r="G1505" s="185" t="s">
        <v>3</v>
      </c>
      <c r="H1505" s="186">
        <v>6.6699999999999995E-5</v>
      </c>
      <c r="I1505" s="187">
        <v>9443.4500000000007</v>
      </c>
      <c r="J1505" s="187">
        <v>0.62</v>
      </c>
    </row>
    <row r="1506" spans="1:10">
      <c r="A1506" s="188"/>
      <c r="B1506" s="188"/>
      <c r="C1506" s="188"/>
      <c r="D1506" s="188"/>
      <c r="E1506" s="188" t="s">
        <v>575</v>
      </c>
      <c r="F1506" s="189">
        <v>0</v>
      </c>
      <c r="G1506" s="188" t="s">
        <v>576</v>
      </c>
      <c r="H1506" s="189">
        <v>0</v>
      </c>
      <c r="I1506" s="188" t="s">
        <v>577</v>
      </c>
      <c r="J1506" s="189">
        <v>0</v>
      </c>
    </row>
    <row r="1507" spans="1:10" ht="13.8" thickBot="1">
      <c r="A1507" s="188"/>
      <c r="B1507" s="188"/>
      <c r="C1507" s="188"/>
      <c r="D1507" s="188"/>
      <c r="E1507" s="188" t="s">
        <v>578</v>
      </c>
      <c r="F1507" s="189">
        <v>0.16</v>
      </c>
      <c r="G1507" s="188"/>
      <c r="H1507" s="203" t="s">
        <v>579</v>
      </c>
      <c r="I1507" s="203"/>
      <c r="J1507" s="189">
        <v>0.78</v>
      </c>
    </row>
    <row r="1508" spans="1:10" ht="0.9" customHeight="1" thickTop="1">
      <c r="A1508" s="190"/>
      <c r="B1508" s="190"/>
      <c r="C1508" s="190"/>
      <c r="D1508" s="190"/>
      <c r="E1508" s="190"/>
      <c r="F1508" s="190"/>
      <c r="G1508" s="190"/>
      <c r="H1508" s="190"/>
      <c r="I1508" s="190"/>
      <c r="J1508" s="190"/>
    </row>
    <row r="1509" spans="1:10" ht="18" customHeight="1">
      <c r="A1509" s="123"/>
      <c r="B1509" s="125" t="s">
        <v>242</v>
      </c>
      <c r="C1509" s="123" t="s">
        <v>243</v>
      </c>
      <c r="D1509" s="123" t="s">
        <v>244</v>
      </c>
      <c r="E1509" s="198" t="s">
        <v>558</v>
      </c>
      <c r="F1509" s="198"/>
      <c r="G1509" s="124" t="s">
        <v>245</v>
      </c>
      <c r="H1509" s="125" t="s">
        <v>246</v>
      </c>
      <c r="I1509" s="125" t="s">
        <v>247</v>
      </c>
      <c r="J1509" s="125" t="s">
        <v>249</v>
      </c>
    </row>
    <row r="1510" spans="1:10" ht="36" customHeight="1">
      <c r="A1510" s="130" t="s">
        <v>559</v>
      </c>
      <c r="B1510" s="131" t="s">
        <v>1104</v>
      </c>
      <c r="C1510" s="130" t="s">
        <v>268</v>
      </c>
      <c r="D1510" s="130" t="s">
        <v>1105</v>
      </c>
      <c r="E1510" s="206" t="s">
        <v>749</v>
      </c>
      <c r="F1510" s="206"/>
      <c r="G1510" s="132" t="s">
        <v>6</v>
      </c>
      <c r="H1510" s="177">
        <v>1</v>
      </c>
      <c r="I1510" s="133">
        <v>9.3699999999999992</v>
      </c>
      <c r="J1510" s="133">
        <v>9.3699999999999992</v>
      </c>
    </row>
    <row r="1511" spans="1:10" ht="24" customHeight="1">
      <c r="A1511" s="183" t="s">
        <v>565</v>
      </c>
      <c r="B1511" s="184" t="s">
        <v>980</v>
      </c>
      <c r="C1511" s="183" t="s">
        <v>268</v>
      </c>
      <c r="D1511" s="183" t="s">
        <v>981</v>
      </c>
      <c r="E1511" s="204" t="s">
        <v>568</v>
      </c>
      <c r="F1511" s="204"/>
      <c r="G1511" s="185" t="s">
        <v>653</v>
      </c>
      <c r="H1511" s="186">
        <v>1.44</v>
      </c>
      <c r="I1511" s="187">
        <v>6.51</v>
      </c>
      <c r="J1511" s="187">
        <v>9.3699999999999992</v>
      </c>
    </row>
    <row r="1512" spans="1:10">
      <c r="A1512" s="188"/>
      <c r="B1512" s="188"/>
      <c r="C1512" s="188"/>
      <c r="D1512" s="188"/>
      <c r="E1512" s="188" t="s">
        <v>575</v>
      </c>
      <c r="F1512" s="189">
        <v>0</v>
      </c>
      <c r="G1512" s="188" t="s">
        <v>576</v>
      </c>
      <c r="H1512" s="189">
        <v>0</v>
      </c>
      <c r="I1512" s="188" t="s">
        <v>577</v>
      </c>
      <c r="J1512" s="189">
        <v>0</v>
      </c>
    </row>
    <row r="1513" spans="1:10" ht="13.8" thickBot="1">
      <c r="A1513" s="188"/>
      <c r="B1513" s="188"/>
      <c r="C1513" s="188"/>
      <c r="D1513" s="188"/>
      <c r="E1513" s="188" t="s">
        <v>578</v>
      </c>
      <c r="F1513" s="189">
        <v>2.52</v>
      </c>
      <c r="G1513" s="188"/>
      <c r="H1513" s="203" t="s">
        <v>579</v>
      </c>
      <c r="I1513" s="203"/>
      <c r="J1513" s="189">
        <v>11.89</v>
      </c>
    </row>
    <row r="1514" spans="1:10" ht="0.9" customHeight="1" thickTop="1">
      <c r="A1514" s="190"/>
      <c r="B1514" s="190"/>
      <c r="C1514" s="190"/>
      <c r="D1514" s="190"/>
      <c r="E1514" s="190"/>
      <c r="F1514" s="190"/>
      <c r="G1514" s="190"/>
      <c r="H1514" s="190"/>
      <c r="I1514" s="190"/>
      <c r="J1514" s="190"/>
    </row>
    <row r="1515" spans="1:10" ht="18" customHeight="1">
      <c r="A1515" s="123"/>
      <c r="B1515" s="125" t="s">
        <v>242</v>
      </c>
      <c r="C1515" s="123" t="s">
        <v>243</v>
      </c>
      <c r="D1515" s="123" t="s">
        <v>244</v>
      </c>
      <c r="E1515" s="198" t="s">
        <v>558</v>
      </c>
      <c r="F1515" s="198"/>
      <c r="G1515" s="124" t="s">
        <v>245</v>
      </c>
      <c r="H1515" s="125" t="s">
        <v>246</v>
      </c>
      <c r="I1515" s="125" t="s">
        <v>247</v>
      </c>
      <c r="J1515" s="125" t="s">
        <v>249</v>
      </c>
    </row>
    <row r="1516" spans="1:10" ht="48" customHeight="1">
      <c r="A1516" s="130" t="s">
        <v>559</v>
      </c>
      <c r="B1516" s="131" t="s">
        <v>785</v>
      </c>
      <c r="C1516" s="130" t="s">
        <v>268</v>
      </c>
      <c r="D1516" s="130" t="s">
        <v>786</v>
      </c>
      <c r="E1516" s="206" t="s">
        <v>749</v>
      </c>
      <c r="F1516" s="206"/>
      <c r="G1516" s="132" t="s">
        <v>753</v>
      </c>
      <c r="H1516" s="177">
        <v>1</v>
      </c>
      <c r="I1516" s="133">
        <v>61.54</v>
      </c>
      <c r="J1516" s="133">
        <v>61.54</v>
      </c>
    </row>
    <row r="1517" spans="1:10" ht="48" customHeight="1">
      <c r="A1517" s="178" t="s">
        <v>561</v>
      </c>
      <c r="B1517" s="179" t="s">
        <v>1108</v>
      </c>
      <c r="C1517" s="178" t="s">
        <v>268</v>
      </c>
      <c r="D1517" s="178" t="s">
        <v>1109</v>
      </c>
      <c r="E1517" s="205" t="s">
        <v>749</v>
      </c>
      <c r="F1517" s="205"/>
      <c r="G1517" s="180" t="s">
        <v>6</v>
      </c>
      <c r="H1517" s="181">
        <v>1</v>
      </c>
      <c r="I1517" s="182">
        <v>38.78</v>
      </c>
      <c r="J1517" s="182">
        <v>38.78</v>
      </c>
    </row>
    <row r="1518" spans="1:10" ht="36" customHeight="1">
      <c r="A1518" s="178" t="s">
        <v>561</v>
      </c>
      <c r="B1518" s="179" t="s">
        <v>1110</v>
      </c>
      <c r="C1518" s="178" t="s">
        <v>268</v>
      </c>
      <c r="D1518" s="178" t="s">
        <v>1111</v>
      </c>
      <c r="E1518" s="205" t="s">
        <v>749</v>
      </c>
      <c r="F1518" s="205"/>
      <c r="G1518" s="180" t="s">
        <v>6</v>
      </c>
      <c r="H1518" s="181">
        <v>1</v>
      </c>
      <c r="I1518" s="182">
        <v>5.38</v>
      </c>
      <c r="J1518" s="182">
        <v>5.38</v>
      </c>
    </row>
    <row r="1519" spans="1:10" ht="24" customHeight="1">
      <c r="A1519" s="178" t="s">
        <v>561</v>
      </c>
      <c r="B1519" s="179" t="s">
        <v>1097</v>
      </c>
      <c r="C1519" s="178" t="s">
        <v>268</v>
      </c>
      <c r="D1519" s="178" t="s">
        <v>122</v>
      </c>
      <c r="E1519" s="205" t="s">
        <v>563</v>
      </c>
      <c r="F1519" s="205"/>
      <c r="G1519" s="180" t="s">
        <v>6</v>
      </c>
      <c r="H1519" s="181">
        <v>1</v>
      </c>
      <c r="I1519" s="182">
        <v>17.38</v>
      </c>
      <c r="J1519" s="182">
        <v>17.38</v>
      </c>
    </row>
    <row r="1520" spans="1:10">
      <c r="A1520" s="188"/>
      <c r="B1520" s="188"/>
      <c r="C1520" s="188"/>
      <c r="D1520" s="188"/>
      <c r="E1520" s="188" t="s">
        <v>575</v>
      </c>
      <c r="F1520" s="189">
        <v>15.09</v>
      </c>
      <c r="G1520" s="188" t="s">
        <v>576</v>
      </c>
      <c r="H1520" s="189">
        <v>0</v>
      </c>
      <c r="I1520" s="188" t="s">
        <v>577</v>
      </c>
      <c r="J1520" s="189">
        <v>15.09</v>
      </c>
    </row>
    <row r="1521" spans="1:10" ht="13.8" thickBot="1">
      <c r="A1521" s="188"/>
      <c r="B1521" s="188"/>
      <c r="C1521" s="188"/>
      <c r="D1521" s="188"/>
      <c r="E1521" s="188" t="s">
        <v>578</v>
      </c>
      <c r="F1521" s="189">
        <v>16.61</v>
      </c>
      <c r="G1521" s="188"/>
      <c r="H1521" s="203" t="s">
        <v>579</v>
      </c>
      <c r="I1521" s="203"/>
      <c r="J1521" s="189">
        <v>78.150000000000006</v>
      </c>
    </row>
    <row r="1522" spans="1:10" ht="0.9" customHeight="1" thickTop="1">
      <c r="A1522" s="190"/>
      <c r="B1522" s="190"/>
      <c r="C1522" s="190"/>
      <c r="D1522" s="190"/>
      <c r="E1522" s="190"/>
      <c r="F1522" s="190"/>
      <c r="G1522" s="190"/>
      <c r="H1522" s="190"/>
      <c r="I1522" s="190"/>
      <c r="J1522" s="190"/>
    </row>
    <row r="1523" spans="1:10" ht="18" customHeight="1">
      <c r="A1523" s="123"/>
      <c r="B1523" s="125" t="s">
        <v>242</v>
      </c>
      <c r="C1523" s="123" t="s">
        <v>243</v>
      </c>
      <c r="D1523" s="123" t="s">
        <v>244</v>
      </c>
      <c r="E1523" s="198" t="s">
        <v>558</v>
      </c>
      <c r="F1523" s="198"/>
      <c r="G1523" s="124" t="s">
        <v>245</v>
      </c>
      <c r="H1523" s="125" t="s">
        <v>246</v>
      </c>
      <c r="I1523" s="125" t="s">
        <v>247</v>
      </c>
      <c r="J1523" s="125" t="s">
        <v>249</v>
      </c>
    </row>
    <row r="1524" spans="1:10" ht="48" customHeight="1">
      <c r="A1524" s="130" t="s">
        <v>559</v>
      </c>
      <c r="B1524" s="131" t="s">
        <v>775</v>
      </c>
      <c r="C1524" s="130" t="s">
        <v>268</v>
      </c>
      <c r="D1524" s="130" t="s">
        <v>776</v>
      </c>
      <c r="E1524" s="206" t="s">
        <v>749</v>
      </c>
      <c r="F1524" s="206"/>
      <c r="G1524" s="132" t="s">
        <v>750</v>
      </c>
      <c r="H1524" s="177">
        <v>1</v>
      </c>
      <c r="I1524" s="133">
        <v>168.86</v>
      </c>
      <c r="J1524" s="133">
        <v>168.86</v>
      </c>
    </row>
    <row r="1525" spans="1:10" ht="48" customHeight="1">
      <c r="A1525" s="178" t="s">
        <v>561</v>
      </c>
      <c r="B1525" s="179" t="s">
        <v>1108</v>
      </c>
      <c r="C1525" s="178" t="s">
        <v>268</v>
      </c>
      <c r="D1525" s="178" t="s">
        <v>1109</v>
      </c>
      <c r="E1525" s="205" t="s">
        <v>749</v>
      </c>
      <c r="F1525" s="205"/>
      <c r="G1525" s="180" t="s">
        <v>6</v>
      </c>
      <c r="H1525" s="181">
        <v>1</v>
      </c>
      <c r="I1525" s="182">
        <v>38.78</v>
      </c>
      <c r="J1525" s="182">
        <v>38.78</v>
      </c>
    </row>
    <row r="1526" spans="1:10" ht="36" customHeight="1">
      <c r="A1526" s="178" t="s">
        <v>561</v>
      </c>
      <c r="B1526" s="179" t="s">
        <v>1110</v>
      </c>
      <c r="C1526" s="178" t="s">
        <v>268</v>
      </c>
      <c r="D1526" s="178" t="s">
        <v>1111</v>
      </c>
      <c r="E1526" s="205" t="s">
        <v>749</v>
      </c>
      <c r="F1526" s="205"/>
      <c r="G1526" s="180" t="s">
        <v>6</v>
      </c>
      <c r="H1526" s="181">
        <v>1</v>
      </c>
      <c r="I1526" s="182">
        <v>5.38</v>
      </c>
      <c r="J1526" s="182">
        <v>5.38</v>
      </c>
    </row>
    <row r="1527" spans="1:10" ht="48" customHeight="1">
      <c r="A1527" s="178" t="s">
        <v>561</v>
      </c>
      <c r="B1527" s="179" t="s">
        <v>1112</v>
      </c>
      <c r="C1527" s="178" t="s">
        <v>268</v>
      </c>
      <c r="D1527" s="178" t="s">
        <v>1113</v>
      </c>
      <c r="E1527" s="205" t="s">
        <v>749</v>
      </c>
      <c r="F1527" s="205"/>
      <c r="G1527" s="180" t="s">
        <v>6</v>
      </c>
      <c r="H1527" s="181">
        <v>1</v>
      </c>
      <c r="I1527" s="182">
        <v>58.79</v>
      </c>
      <c r="J1527" s="182">
        <v>58.79</v>
      </c>
    </row>
    <row r="1528" spans="1:10" ht="48" customHeight="1">
      <c r="A1528" s="178" t="s">
        <v>561</v>
      </c>
      <c r="B1528" s="179" t="s">
        <v>1114</v>
      </c>
      <c r="C1528" s="178" t="s">
        <v>268</v>
      </c>
      <c r="D1528" s="178" t="s">
        <v>1115</v>
      </c>
      <c r="E1528" s="205" t="s">
        <v>749</v>
      </c>
      <c r="F1528" s="205"/>
      <c r="G1528" s="180" t="s">
        <v>6</v>
      </c>
      <c r="H1528" s="181">
        <v>1</v>
      </c>
      <c r="I1528" s="182">
        <v>48.53</v>
      </c>
      <c r="J1528" s="182">
        <v>48.53</v>
      </c>
    </row>
    <row r="1529" spans="1:10" ht="24" customHeight="1">
      <c r="A1529" s="178" t="s">
        <v>561</v>
      </c>
      <c r="B1529" s="179" t="s">
        <v>1097</v>
      </c>
      <c r="C1529" s="178" t="s">
        <v>268</v>
      </c>
      <c r="D1529" s="178" t="s">
        <v>122</v>
      </c>
      <c r="E1529" s="205" t="s">
        <v>563</v>
      </c>
      <c r="F1529" s="205"/>
      <c r="G1529" s="180" t="s">
        <v>6</v>
      </c>
      <c r="H1529" s="181">
        <v>1</v>
      </c>
      <c r="I1529" s="182">
        <v>17.38</v>
      </c>
      <c r="J1529" s="182">
        <v>17.38</v>
      </c>
    </row>
    <row r="1530" spans="1:10">
      <c r="A1530" s="188"/>
      <c r="B1530" s="188"/>
      <c r="C1530" s="188"/>
      <c r="D1530" s="188"/>
      <c r="E1530" s="188" t="s">
        <v>575</v>
      </c>
      <c r="F1530" s="189">
        <v>15.09</v>
      </c>
      <c r="G1530" s="188" t="s">
        <v>576</v>
      </c>
      <c r="H1530" s="189">
        <v>0</v>
      </c>
      <c r="I1530" s="188" t="s">
        <v>577</v>
      </c>
      <c r="J1530" s="189">
        <v>15.09</v>
      </c>
    </row>
    <row r="1531" spans="1:10" ht="13.8" thickBot="1">
      <c r="A1531" s="188"/>
      <c r="B1531" s="188"/>
      <c r="C1531" s="188"/>
      <c r="D1531" s="188"/>
      <c r="E1531" s="188" t="s">
        <v>578</v>
      </c>
      <c r="F1531" s="189">
        <v>45.59</v>
      </c>
      <c r="G1531" s="188"/>
      <c r="H1531" s="203" t="s">
        <v>579</v>
      </c>
      <c r="I1531" s="203"/>
      <c r="J1531" s="189">
        <v>214.45</v>
      </c>
    </row>
    <row r="1532" spans="1:10" ht="0.9" customHeight="1" thickTop="1">
      <c r="A1532" s="190"/>
      <c r="B1532" s="190"/>
      <c r="C1532" s="190"/>
      <c r="D1532" s="190"/>
      <c r="E1532" s="190"/>
      <c r="F1532" s="190"/>
      <c r="G1532" s="190"/>
      <c r="H1532" s="190"/>
      <c r="I1532" s="190"/>
      <c r="J1532" s="190"/>
    </row>
    <row r="1533" spans="1:10" ht="18" customHeight="1">
      <c r="A1533" s="123"/>
      <c r="B1533" s="125" t="s">
        <v>242</v>
      </c>
      <c r="C1533" s="123" t="s">
        <v>243</v>
      </c>
      <c r="D1533" s="123" t="s">
        <v>244</v>
      </c>
      <c r="E1533" s="198" t="s">
        <v>558</v>
      </c>
      <c r="F1533" s="198"/>
      <c r="G1533" s="124" t="s">
        <v>245</v>
      </c>
      <c r="H1533" s="125" t="s">
        <v>246</v>
      </c>
      <c r="I1533" s="125" t="s">
        <v>247</v>
      </c>
      <c r="J1533" s="125" t="s">
        <v>249</v>
      </c>
    </row>
    <row r="1534" spans="1:10" ht="48" customHeight="1">
      <c r="A1534" s="130" t="s">
        <v>559</v>
      </c>
      <c r="B1534" s="131" t="s">
        <v>1108</v>
      </c>
      <c r="C1534" s="130" t="s">
        <v>268</v>
      </c>
      <c r="D1534" s="130" t="s">
        <v>1109</v>
      </c>
      <c r="E1534" s="206" t="s">
        <v>749</v>
      </c>
      <c r="F1534" s="206"/>
      <c r="G1534" s="132" t="s">
        <v>6</v>
      </c>
      <c r="H1534" s="177">
        <v>1</v>
      </c>
      <c r="I1534" s="133">
        <v>38.78</v>
      </c>
      <c r="J1534" s="133">
        <v>38.78</v>
      </c>
    </row>
    <row r="1535" spans="1:10" ht="36" customHeight="1">
      <c r="A1535" s="183" t="s">
        <v>565</v>
      </c>
      <c r="B1535" s="184" t="s">
        <v>1116</v>
      </c>
      <c r="C1535" s="183" t="s">
        <v>268</v>
      </c>
      <c r="D1535" s="183" t="s">
        <v>1117</v>
      </c>
      <c r="E1535" s="204" t="s">
        <v>593</v>
      </c>
      <c r="F1535" s="204"/>
      <c r="G1535" s="185" t="s">
        <v>3</v>
      </c>
      <c r="H1535" s="186">
        <v>5.3300000000000001E-5</v>
      </c>
      <c r="I1535" s="187">
        <v>727669.49</v>
      </c>
      <c r="J1535" s="187">
        <v>38.78</v>
      </c>
    </row>
    <row r="1536" spans="1:10">
      <c r="A1536" s="188"/>
      <c r="B1536" s="188"/>
      <c r="C1536" s="188"/>
      <c r="D1536" s="188"/>
      <c r="E1536" s="188" t="s">
        <v>575</v>
      </c>
      <c r="F1536" s="189">
        <v>0</v>
      </c>
      <c r="G1536" s="188" t="s">
        <v>576</v>
      </c>
      <c r="H1536" s="189">
        <v>0</v>
      </c>
      <c r="I1536" s="188" t="s">
        <v>577</v>
      </c>
      <c r="J1536" s="189">
        <v>0</v>
      </c>
    </row>
    <row r="1537" spans="1:10" ht="13.8" thickBot="1">
      <c r="A1537" s="188"/>
      <c r="B1537" s="188"/>
      <c r="C1537" s="188"/>
      <c r="D1537" s="188"/>
      <c r="E1537" s="188" t="s">
        <v>578</v>
      </c>
      <c r="F1537" s="189">
        <v>10.47</v>
      </c>
      <c r="G1537" s="188"/>
      <c r="H1537" s="203" t="s">
        <v>579</v>
      </c>
      <c r="I1537" s="203"/>
      <c r="J1537" s="189">
        <v>49.25</v>
      </c>
    </row>
    <row r="1538" spans="1:10" ht="0.9" customHeight="1" thickTop="1">
      <c r="A1538" s="190"/>
      <c r="B1538" s="190"/>
      <c r="C1538" s="190"/>
      <c r="D1538" s="190"/>
      <c r="E1538" s="190"/>
      <c r="F1538" s="190"/>
      <c r="G1538" s="190"/>
      <c r="H1538" s="190"/>
      <c r="I1538" s="190"/>
      <c r="J1538" s="190"/>
    </row>
    <row r="1539" spans="1:10" ht="18" customHeight="1">
      <c r="A1539" s="123"/>
      <c r="B1539" s="125" t="s">
        <v>242</v>
      </c>
      <c r="C1539" s="123" t="s">
        <v>243</v>
      </c>
      <c r="D1539" s="123" t="s">
        <v>244</v>
      </c>
      <c r="E1539" s="198" t="s">
        <v>558</v>
      </c>
      <c r="F1539" s="198"/>
      <c r="G1539" s="124" t="s">
        <v>245</v>
      </c>
      <c r="H1539" s="125" t="s">
        <v>246</v>
      </c>
      <c r="I1539" s="125" t="s">
        <v>247</v>
      </c>
      <c r="J1539" s="125" t="s">
        <v>249</v>
      </c>
    </row>
    <row r="1540" spans="1:10" ht="36" customHeight="1">
      <c r="A1540" s="130" t="s">
        <v>559</v>
      </c>
      <c r="B1540" s="131" t="s">
        <v>1110</v>
      </c>
      <c r="C1540" s="130" t="s">
        <v>268</v>
      </c>
      <c r="D1540" s="130" t="s">
        <v>1111</v>
      </c>
      <c r="E1540" s="206" t="s">
        <v>749</v>
      </c>
      <c r="F1540" s="206"/>
      <c r="G1540" s="132" t="s">
        <v>6</v>
      </c>
      <c r="H1540" s="177">
        <v>1</v>
      </c>
      <c r="I1540" s="133">
        <v>5.38</v>
      </c>
      <c r="J1540" s="133">
        <v>5.38</v>
      </c>
    </row>
    <row r="1541" spans="1:10" ht="36" customHeight="1">
      <c r="A1541" s="183" t="s">
        <v>565</v>
      </c>
      <c r="B1541" s="184" t="s">
        <v>1116</v>
      </c>
      <c r="C1541" s="183" t="s">
        <v>268</v>
      </c>
      <c r="D1541" s="183" t="s">
        <v>1117</v>
      </c>
      <c r="E1541" s="204" t="s">
        <v>593</v>
      </c>
      <c r="F1541" s="204"/>
      <c r="G1541" s="185" t="s">
        <v>3</v>
      </c>
      <c r="H1541" s="186">
        <v>7.4000000000000003E-6</v>
      </c>
      <c r="I1541" s="187">
        <v>727669.49</v>
      </c>
      <c r="J1541" s="187">
        <v>5.38</v>
      </c>
    </row>
    <row r="1542" spans="1:10">
      <c r="A1542" s="188"/>
      <c r="B1542" s="188"/>
      <c r="C1542" s="188"/>
      <c r="D1542" s="188"/>
      <c r="E1542" s="188" t="s">
        <v>575</v>
      </c>
      <c r="F1542" s="189">
        <v>0</v>
      </c>
      <c r="G1542" s="188" t="s">
        <v>576</v>
      </c>
      <c r="H1542" s="189">
        <v>0</v>
      </c>
      <c r="I1542" s="188" t="s">
        <v>577</v>
      </c>
      <c r="J1542" s="189">
        <v>0</v>
      </c>
    </row>
    <row r="1543" spans="1:10" ht="13.8" thickBot="1">
      <c r="A1543" s="188"/>
      <c r="B1543" s="188"/>
      <c r="C1543" s="188"/>
      <c r="D1543" s="188"/>
      <c r="E1543" s="188" t="s">
        <v>578</v>
      </c>
      <c r="F1543" s="189">
        <v>1.45</v>
      </c>
      <c r="G1543" s="188"/>
      <c r="H1543" s="203" t="s">
        <v>579</v>
      </c>
      <c r="I1543" s="203"/>
      <c r="J1543" s="189">
        <v>6.83</v>
      </c>
    </row>
    <row r="1544" spans="1:10" ht="0.9" customHeight="1" thickTop="1">
      <c r="A1544" s="190"/>
      <c r="B1544" s="190"/>
      <c r="C1544" s="190"/>
      <c r="D1544" s="190"/>
      <c r="E1544" s="190"/>
      <c r="F1544" s="190"/>
      <c r="G1544" s="190"/>
      <c r="H1544" s="190"/>
      <c r="I1544" s="190"/>
      <c r="J1544" s="190"/>
    </row>
    <row r="1545" spans="1:10" ht="18" customHeight="1">
      <c r="A1545" s="123"/>
      <c r="B1545" s="125" t="s">
        <v>242</v>
      </c>
      <c r="C1545" s="123" t="s">
        <v>243</v>
      </c>
      <c r="D1545" s="123" t="s">
        <v>244</v>
      </c>
      <c r="E1545" s="198" t="s">
        <v>558</v>
      </c>
      <c r="F1545" s="198"/>
      <c r="G1545" s="124" t="s">
        <v>245</v>
      </c>
      <c r="H1545" s="125" t="s">
        <v>246</v>
      </c>
      <c r="I1545" s="125" t="s">
        <v>247</v>
      </c>
      <c r="J1545" s="125" t="s">
        <v>249</v>
      </c>
    </row>
    <row r="1546" spans="1:10" ht="48" customHeight="1">
      <c r="A1546" s="130" t="s">
        <v>559</v>
      </c>
      <c r="B1546" s="131" t="s">
        <v>1114</v>
      </c>
      <c r="C1546" s="130" t="s">
        <v>268</v>
      </c>
      <c r="D1546" s="130" t="s">
        <v>1115</v>
      </c>
      <c r="E1546" s="206" t="s">
        <v>749</v>
      </c>
      <c r="F1546" s="206"/>
      <c r="G1546" s="132" t="s">
        <v>6</v>
      </c>
      <c r="H1546" s="177">
        <v>1</v>
      </c>
      <c r="I1546" s="133">
        <v>48.53</v>
      </c>
      <c r="J1546" s="133">
        <v>48.53</v>
      </c>
    </row>
    <row r="1547" spans="1:10" ht="36" customHeight="1">
      <c r="A1547" s="183" t="s">
        <v>565</v>
      </c>
      <c r="B1547" s="184" t="s">
        <v>1116</v>
      </c>
      <c r="C1547" s="183" t="s">
        <v>268</v>
      </c>
      <c r="D1547" s="183" t="s">
        <v>1117</v>
      </c>
      <c r="E1547" s="204" t="s">
        <v>593</v>
      </c>
      <c r="F1547" s="204"/>
      <c r="G1547" s="185" t="s">
        <v>3</v>
      </c>
      <c r="H1547" s="186">
        <v>6.6699999999999995E-5</v>
      </c>
      <c r="I1547" s="187">
        <v>727669.49</v>
      </c>
      <c r="J1547" s="187">
        <v>48.53</v>
      </c>
    </row>
    <row r="1548" spans="1:10">
      <c r="A1548" s="188"/>
      <c r="B1548" s="188"/>
      <c r="C1548" s="188"/>
      <c r="D1548" s="188"/>
      <c r="E1548" s="188" t="s">
        <v>575</v>
      </c>
      <c r="F1548" s="189">
        <v>0</v>
      </c>
      <c r="G1548" s="188" t="s">
        <v>576</v>
      </c>
      <c r="H1548" s="189">
        <v>0</v>
      </c>
      <c r="I1548" s="188" t="s">
        <v>577</v>
      </c>
      <c r="J1548" s="189">
        <v>0</v>
      </c>
    </row>
    <row r="1549" spans="1:10" ht="13.8" thickBot="1">
      <c r="A1549" s="188"/>
      <c r="B1549" s="188"/>
      <c r="C1549" s="188"/>
      <c r="D1549" s="188"/>
      <c r="E1549" s="188" t="s">
        <v>578</v>
      </c>
      <c r="F1549" s="189">
        <v>13.1</v>
      </c>
      <c r="G1549" s="188"/>
      <c r="H1549" s="203" t="s">
        <v>579</v>
      </c>
      <c r="I1549" s="203"/>
      <c r="J1549" s="189">
        <v>61.63</v>
      </c>
    </row>
    <row r="1550" spans="1:10" ht="0.9" customHeight="1" thickTop="1">
      <c r="A1550" s="190"/>
      <c r="B1550" s="190"/>
      <c r="C1550" s="190"/>
      <c r="D1550" s="190"/>
      <c r="E1550" s="190"/>
      <c r="F1550" s="190"/>
      <c r="G1550" s="190"/>
      <c r="H1550" s="190"/>
      <c r="I1550" s="190"/>
      <c r="J1550" s="190"/>
    </row>
    <row r="1551" spans="1:10" ht="18" customHeight="1">
      <c r="A1551" s="123"/>
      <c r="B1551" s="125" t="s">
        <v>242</v>
      </c>
      <c r="C1551" s="123" t="s">
        <v>243</v>
      </c>
      <c r="D1551" s="123" t="s">
        <v>244</v>
      </c>
      <c r="E1551" s="198" t="s">
        <v>558</v>
      </c>
      <c r="F1551" s="198"/>
      <c r="G1551" s="124" t="s">
        <v>245</v>
      </c>
      <c r="H1551" s="125" t="s">
        <v>246</v>
      </c>
      <c r="I1551" s="125" t="s">
        <v>247</v>
      </c>
      <c r="J1551" s="125" t="s">
        <v>249</v>
      </c>
    </row>
    <row r="1552" spans="1:10" ht="48" customHeight="1">
      <c r="A1552" s="130" t="s">
        <v>559</v>
      </c>
      <c r="B1552" s="131" t="s">
        <v>1112</v>
      </c>
      <c r="C1552" s="130" t="s">
        <v>268</v>
      </c>
      <c r="D1552" s="130" t="s">
        <v>1113</v>
      </c>
      <c r="E1552" s="206" t="s">
        <v>749</v>
      </c>
      <c r="F1552" s="206"/>
      <c r="G1552" s="132" t="s">
        <v>6</v>
      </c>
      <c r="H1552" s="177">
        <v>1</v>
      </c>
      <c r="I1552" s="133">
        <v>58.79</v>
      </c>
      <c r="J1552" s="133">
        <v>58.79</v>
      </c>
    </row>
    <row r="1553" spans="1:10" ht="24" customHeight="1">
      <c r="A1553" s="183" t="s">
        <v>565</v>
      </c>
      <c r="B1553" s="184" t="s">
        <v>956</v>
      </c>
      <c r="C1553" s="183" t="s">
        <v>268</v>
      </c>
      <c r="D1553" s="183" t="s">
        <v>957</v>
      </c>
      <c r="E1553" s="204" t="s">
        <v>568</v>
      </c>
      <c r="F1553" s="204"/>
      <c r="G1553" s="185" t="s">
        <v>653</v>
      </c>
      <c r="H1553" s="186">
        <v>10.67</v>
      </c>
      <c r="I1553" s="187">
        <v>5.51</v>
      </c>
      <c r="J1553" s="187">
        <v>58.79</v>
      </c>
    </row>
    <row r="1554" spans="1:10">
      <c r="A1554" s="188"/>
      <c r="B1554" s="188"/>
      <c r="C1554" s="188"/>
      <c r="D1554" s="188"/>
      <c r="E1554" s="188" t="s">
        <v>575</v>
      </c>
      <c r="F1554" s="189">
        <v>0</v>
      </c>
      <c r="G1554" s="188" t="s">
        <v>576</v>
      </c>
      <c r="H1554" s="189">
        <v>0</v>
      </c>
      <c r="I1554" s="188" t="s">
        <v>577</v>
      </c>
      <c r="J1554" s="189">
        <v>0</v>
      </c>
    </row>
    <row r="1555" spans="1:10" ht="13.8" thickBot="1">
      <c r="A1555" s="188"/>
      <c r="B1555" s="188"/>
      <c r="C1555" s="188"/>
      <c r="D1555" s="188"/>
      <c r="E1555" s="188" t="s">
        <v>578</v>
      </c>
      <c r="F1555" s="189">
        <v>15.87</v>
      </c>
      <c r="G1555" s="188"/>
      <c r="H1555" s="203" t="s">
        <v>579</v>
      </c>
      <c r="I1555" s="203"/>
      <c r="J1555" s="189">
        <v>74.66</v>
      </c>
    </row>
    <row r="1556" spans="1:10" ht="0.9" customHeight="1" thickTop="1">
      <c r="A1556" s="190"/>
      <c r="B1556" s="190"/>
      <c r="C1556" s="190"/>
      <c r="D1556" s="190"/>
      <c r="E1556" s="190"/>
      <c r="F1556" s="190"/>
      <c r="G1556" s="190"/>
      <c r="H1556" s="190"/>
      <c r="I1556" s="190"/>
      <c r="J1556" s="190"/>
    </row>
    <row r="1557" spans="1:10" ht="18" customHeight="1">
      <c r="A1557" s="123"/>
      <c r="B1557" s="125" t="s">
        <v>242</v>
      </c>
      <c r="C1557" s="123" t="s">
        <v>243</v>
      </c>
      <c r="D1557" s="123" t="s">
        <v>244</v>
      </c>
      <c r="E1557" s="198" t="s">
        <v>558</v>
      </c>
      <c r="F1557" s="198"/>
      <c r="G1557" s="124" t="s">
        <v>245</v>
      </c>
      <c r="H1557" s="125" t="s">
        <v>246</v>
      </c>
      <c r="I1557" s="125" t="s">
        <v>247</v>
      </c>
      <c r="J1557" s="125" t="s">
        <v>249</v>
      </c>
    </row>
    <row r="1558" spans="1:10" ht="24" customHeight="1">
      <c r="A1558" s="130" t="s">
        <v>559</v>
      </c>
      <c r="B1558" s="131" t="s">
        <v>564</v>
      </c>
      <c r="C1558" s="130" t="s">
        <v>268</v>
      </c>
      <c r="D1558" s="130" t="s">
        <v>13</v>
      </c>
      <c r="E1558" s="206" t="s">
        <v>563</v>
      </c>
      <c r="F1558" s="206"/>
      <c r="G1558" s="132" t="s">
        <v>6</v>
      </c>
      <c r="H1558" s="177">
        <v>1</v>
      </c>
      <c r="I1558" s="133">
        <v>18.05</v>
      </c>
      <c r="J1558" s="133">
        <v>18.05</v>
      </c>
    </row>
    <row r="1559" spans="1:10" ht="24" customHeight="1">
      <c r="A1559" s="178" t="s">
        <v>561</v>
      </c>
      <c r="B1559" s="179" t="s">
        <v>1034</v>
      </c>
      <c r="C1559" s="178" t="s">
        <v>268</v>
      </c>
      <c r="D1559" s="178" t="s">
        <v>1035</v>
      </c>
      <c r="E1559" s="205" t="s">
        <v>563</v>
      </c>
      <c r="F1559" s="205"/>
      <c r="G1559" s="180" t="s">
        <v>6</v>
      </c>
      <c r="H1559" s="181">
        <v>1</v>
      </c>
      <c r="I1559" s="182">
        <v>0.25</v>
      </c>
      <c r="J1559" s="182">
        <v>0.25</v>
      </c>
    </row>
    <row r="1560" spans="1:10" ht="24" customHeight="1">
      <c r="A1560" s="183" t="s">
        <v>565</v>
      </c>
      <c r="B1560" s="184" t="s">
        <v>867</v>
      </c>
      <c r="C1560" s="183" t="s">
        <v>268</v>
      </c>
      <c r="D1560" s="183" t="s">
        <v>868</v>
      </c>
      <c r="E1560" s="204" t="s">
        <v>869</v>
      </c>
      <c r="F1560" s="204"/>
      <c r="G1560" s="185" t="s">
        <v>6</v>
      </c>
      <c r="H1560" s="186">
        <v>1</v>
      </c>
      <c r="I1560" s="187">
        <v>0.01</v>
      </c>
      <c r="J1560" s="187">
        <v>0.01</v>
      </c>
    </row>
    <row r="1561" spans="1:10" ht="24" customHeight="1">
      <c r="A1561" s="183" t="s">
        <v>565</v>
      </c>
      <c r="B1561" s="184" t="s">
        <v>884</v>
      </c>
      <c r="C1561" s="183" t="s">
        <v>268</v>
      </c>
      <c r="D1561" s="183" t="s">
        <v>885</v>
      </c>
      <c r="E1561" s="204" t="s">
        <v>593</v>
      </c>
      <c r="F1561" s="204"/>
      <c r="G1561" s="185" t="s">
        <v>6</v>
      </c>
      <c r="H1561" s="186">
        <v>1</v>
      </c>
      <c r="I1561" s="187">
        <v>1.1499999999999999</v>
      </c>
      <c r="J1561" s="187">
        <v>1.1499999999999999</v>
      </c>
    </row>
    <row r="1562" spans="1:10" ht="24" customHeight="1">
      <c r="A1562" s="183" t="s">
        <v>565</v>
      </c>
      <c r="B1562" s="184" t="s">
        <v>872</v>
      </c>
      <c r="C1562" s="183" t="s">
        <v>268</v>
      </c>
      <c r="D1562" s="183" t="s">
        <v>873</v>
      </c>
      <c r="E1562" s="204" t="s">
        <v>869</v>
      </c>
      <c r="F1562" s="204"/>
      <c r="G1562" s="185" t="s">
        <v>6</v>
      </c>
      <c r="H1562" s="186">
        <v>1</v>
      </c>
      <c r="I1562" s="187">
        <v>0.81</v>
      </c>
      <c r="J1562" s="187">
        <v>0.81</v>
      </c>
    </row>
    <row r="1563" spans="1:10" ht="24" customHeight="1">
      <c r="A1563" s="183" t="s">
        <v>565</v>
      </c>
      <c r="B1563" s="184" t="s">
        <v>886</v>
      </c>
      <c r="C1563" s="183" t="s">
        <v>268</v>
      </c>
      <c r="D1563" s="183" t="s">
        <v>887</v>
      </c>
      <c r="E1563" s="204" t="s">
        <v>593</v>
      </c>
      <c r="F1563" s="204"/>
      <c r="G1563" s="185" t="s">
        <v>6</v>
      </c>
      <c r="H1563" s="186">
        <v>1</v>
      </c>
      <c r="I1563" s="187">
        <v>0.56000000000000005</v>
      </c>
      <c r="J1563" s="187">
        <v>0.56000000000000005</v>
      </c>
    </row>
    <row r="1564" spans="1:10" ht="24" customHeight="1">
      <c r="A1564" s="183" t="s">
        <v>565</v>
      </c>
      <c r="B1564" s="184" t="s">
        <v>876</v>
      </c>
      <c r="C1564" s="183" t="s">
        <v>268</v>
      </c>
      <c r="D1564" s="183" t="s">
        <v>877</v>
      </c>
      <c r="E1564" s="204" t="s">
        <v>619</v>
      </c>
      <c r="F1564" s="204"/>
      <c r="G1564" s="185" t="s">
        <v>6</v>
      </c>
      <c r="H1564" s="186">
        <v>1</v>
      </c>
      <c r="I1564" s="187">
        <v>0.06</v>
      </c>
      <c r="J1564" s="187">
        <v>0.06</v>
      </c>
    </row>
    <row r="1565" spans="1:10" ht="24" customHeight="1">
      <c r="A1565" s="183" t="s">
        <v>565</v>
      </c>
      <c r="B1565" s="184" t="s">
        <v>625</v>
      </c>
      <c r="C1565" s="183" t="s">
        <v>268</v>
      </c>
      <c r="D1565" s="183" t="s">
        <v>626</v>
      </c>
      <c r="E1565" s="204" t="s">
        <v>599</v>
      </c>
      <c r="F1565" s="204"/>
      <c r="G1565" s="185" t="s">
        <v>6</v>
      </c>
      <c r="H1565" s="186">
        <v>1</v>
      </c>
      <c r="I1565" s="187">
        <v>14.57</v>
      </c>
      <c r="J1565" s="187">
        <v>14.57</v>
      </c>
    </row>
    <row r="1566" spans="1:10" ht="24" customHeight="1">
      <c r="A1566" s="183" t="s">
        <v>565</v>
      </c>
      <c r="B1566" s="184" t="s">
        <v>878</v>
      </c>
      <c r="C1566" s="183" t="s">
        <v>268</v>
      </c>
      <c r="D1566" s="183" t="s">
        <v>879</v>
      </c>
      <c r="E1566" s="204" t="s">
        <v>621</v>
      </c>
      <c r="F1566" s="204"/>
      <c r="G1566" s="185" t="s">
        <v>6</v>
      </c>
      <c r="H1566" s="186">
        <v>1</v>
      </c>
      <c r="I1566" s="187">
        <v>0.64</v>
      </c>
      <c r="J1566" s="187">
        <v>0.64</v>
      </c>
    </row>
    <row r="1567" spans="1:10">
      <c r="A1567" s="188"/>
      <c r="B1567" s="188"/>
      <c r="C1567" s="188"/>
      <c r="D1567" s="188"/>
      <c r="E1567" s="188" t="s">
        <v>575</v>
      </c>
      <c r="F1567" s="189">
        <v>14.82</v>
      </c>
      <c r="G1567" s="188" t="s">
        <v>576</v>
      </c>
      <c r="H1567" s="189">
        <v>0</v>
      </c>
      <c r="I1567" s="188" t="s">
        <v>577</v>
      </c>
      <c r="J1567" s="189">
        <v>14.82</v>
      </c>
    </row>
    <row r="1568" spans="1:10" ht="13.8" thickBot="1">
      <c r="A1568" s="188"/>
      <c r="B1568" s="188"/>
      <c r="C1568" s="188"/>
      <c r="D1568" s="188"/>
      <c r="E1568" s="188" t="s">
        <v>578</v>
      </c>
      <c r="F1568" s="189">
        <v>4.87</v>
      </c>
      <c r="G1568" s="188"/>
      <c r="H1568" s="203" t="s">
        <v>579</v>
      </c>
      <c r="I1568" s="203"/>
      <c r="J1568" s="189">
        <v>22.92</v>
      </c>
    </row>
    <row r="1569" spans="1:10" ht="0.9" customHeight="1" thickTop="1">
      <c r="A1569" s="190"/>
      <c r="B1569" s="190"/>
      <c r="C1569" s="190"/>
      <c r="D1569" s="190"/>
      <c r="E1569" s="190"/>
      <c r="F1569" s="190"/>
      <c r="G1569" s="190"/>
      <c r="H1569" s="190"/>
      <c r="I1569" s="190"/>
      <c r="J1569" s="190"/>
    </row>
    <row r="1570" spans="1:10" ht="18" customHeight="1">
      <c r="A1570" s="123"/>
      <c r="B1570" s="125" t="s">
        <v>242</v>
      </c>
      <c r="C1570" s="123" t="s">
        <v>243</v>
      </c>
      <c r="D1570" s="123" t="s">
        <v>244</v>
      </c>
      <c r="E1570" s="198" t="s">
        <v>558</v>
      </c>
      <c r="F1570" s="198"/>
      <c r="G1570" s="124" t="s">
        <v>245</v>
      </c>
      <c r="H1570" s="125" t="s">
        <v>246</v>
      </c>
      <c r="I1570" s="125" t="s">
        <v>247</v>
      </c>
      <c r="J1570" s="125" t="s">
        <v>249</v>
      </c>
    </row>
    <row r="1571" spans="1:10" ht="24" customHeight="1">
      <c r="A1571" s="130" t="s">
        <v>559</v>
      </c>
      <c r="B1571" s="131" t="s">
        <v>623</v>
      </c>
      <c r="C1571" s="130" t="s">
        <v>268</v>
      </c>
      <c r="D1571" s="130" t="s">
        <v>139</v>
      </c>
      <c r="E1571" s="206" t="s">
        <v>563</v>
      </c>
      <c r="F1571" s="206"/>
      <c r="G1571" s="132" t="s">
        <v>6</v>
      </c>
      <c r="H1571" s="177">
        <v>1</v>
      </c>
      <c r="I1571" s="133">
        <v>24.17</v>
      </c>
      <c r="J1571" s="133">
        <v>24.17</v>
      </c>
    </row>
    <row r="1572" spans="1:10" ht="24" customHeight="1">
      <c r="A1572" s="178" t="s">
        <v>561</v>
      </c>
      <c r="B1572" s="179" t="s">
        <v>1036</v>
      </c>
      <c r="C1572" s="178" t="s">
        <v>268</v>
      </c>
      <c r="D1572" s="178" t="s">
        <v>1037</v>
      </c>
      <c r="E1572" s="205" t="s">
        <v>563</v>
      </c>
      <c r="F1572" s="205"/>
      <c r="G1572" s="180" t="s">
        <v>6</v>
      </c>
      <c r="H1572" s="181">
        <v>1</v>
      </c>
      <c r="I1572" s="182">
        <v>0.19</v>
      </c>
      <c r="J1572" s="182">
        <v>0.19</v>
      </c>
    </row>
    <row r="1573" spans="1:10" ht="24" customHeight="1">
      <c r="A1573" s="183" t="s">
        <v>565</v>
      </c>
      <c r="B1573" s="184" t="s">
        <v>867</v>
      </c>
      <c r="C1573" s="183" t="s">
        <v>268</v>
      </c>
      <c r="D1573" s="183" t="s">
        <v>868</v>
      </c>
      <c r="E1573" s="204" t="s">
        <v>869</v>
      </c>
      <c r="F1573" s="204"/>
      <c r="G1573" s="185" t="s">
        <v>6</v>
      </c>
      <c r="H1573" s="186">
        <v>1</v>
      </c>
      <c r="I1573" s="187">
        <v>0.01</v>
      </c>
      <c r="J1573" s="187">
        <v>0.01</v>
      </c>
    </row>
    <row r="1574" spans="1:10" ht="24" customHeight="1">
      <c r="A1574" s="183" t="s">
        <v>565</v>
      </c>
      <c r="B1574" s="184" t="s">
        <v>962</v>
      </c>
      <c r="C1574" s="183" t="s">
        <v>268</v>
      </c>
      <c r="D1574" s="183" t="s">
        <v>963</v>
      </c>
      <c r="E1574" s="204" t="s">
        <v>593</v>
      </c>
      <c r="F1574" s="204"/>
      <c r="G1574" s="185" t="s">
        <v>6</v>
      </c>
      <c r="H1574" s="186">
        <v>1</v>
      </c>
      <c r="I1574" s="187">
        <v>1.26</v>
      </c>
      <c r="J1574" s="187">
        <v>1.26</v>
      </c>
    </row>
    <row r="1575" spans="1:10" ht="24" customHeight="1">
      <c r="A1575" s="183" t="s">
        <v>565</v>
      </c>
      <c r="B1575" s="184" t="s">
        <v>872</v>
      </c>
      <c r="C1575" s="183" t="s">
        <v>268</v>
      </c>
      <c r="D1575" s="183" t="s">
        <v>873</v>
      </c>
      <c r="E1575" s="204" t="s">
        <v>869</v>
      </c>
      <c r="F1575" s="204"/>
      <c r="G1575" s="185" t="s">
        <v>6</v>
      </c>
      <c r="H1575" s="186">
        <v>1</v>
      </c>
      <c r="I1575" s="187">
        <v>0.81</v>
      </c>
      <c r="J1575" s="187">
        <v>0.81</v>
      </c>
    </row>
    <row r="1576" spans="1:10" ht="24" customHeight="1">
      <c r="A1576" s="183" t="s">
        <v>565</v>
      </c>
      <c r="B1576" s="184" t="s">
        <v>964</v>
      </c>
      <c r="C1576" s="183" t="s">
        <v>268</v>
      </c>
      <c r="D1576" s="183" t="s">
        <v>965</v>
      </c>
      <c r="E1576" s="204" t="s">
        <v>593</v>
      </c>
      <c r="F1576" s="204"/>
      <c r="G1576" s="185" t="s">
        <v>6</v>
      </c>
      <c r="H1576" s="186">
        <v>1</v>
      </c>
      <c r="I1576" s="187">
        <v>0.45</v>
      </c>
      <c r="J1576" s="187">
        <v>0.45</v>
      </c>
    </row>
    <row r="1577" spans="1:10" ht="24" customHeight="1">
      <c r="A1577" s="183" t="s">
        <v>565</v>
      </c>
      <c r="B1577" s="184" t="s">
        <v>876</v>
      </c>
      <c r="C1577" s="183" t="s">
        <v>268</v>
      </c>
      <c r="D1577" s="183" t="s">
        <v>877</v>
      </c>
      <c r="E1577" s="204" t="s">
        <v>619</v>
      </c>
      <c r="F1577" s="204"/>
      <c r="G1577" s="185" t="s">
        <v>6</v>
      </c>
      <c r="H1577" s="186">
        <v>1</v>
      </c>
      <c r="I1577" s="187">
        <v>0.06</v>
      </c>
      <c r="J1577" s="187">
        <v>0.06</v>
      </c>
    </row>
    <row r="1578" spans="1:10" ht="24" customHeight="1">
      <c r="A1578" s="183" t="s">
        <v>565</v>
      </c>
      <c r="B1578" s="184" t="s">
        <v>878</v>
      </c>
      <c r="C1578" s="183" t="s">
        <v>268</v>
      </c>
      <c r="D1578" s="183" t="s">
        <v>879</v>
      </c>
      <c r="E1578" s="204" t="s">
        <v>621</v>
      </c>
      <c r="F1578" s="204"/>
      <c r="G1578" s="185" t="s">
        <v>6</v>
      </c>
      <c r="H1578" s="186">
        <v>1</v>
      </c>
      <c r="I1578" s="187">
        <v>0.64</v>
      </c>
      <c r="J1578" s="187">
        <v>0.64</v>
      </c>
    </row>
    <row r="1579" spans="1:10" ht="24" customHeight="1">
      <c r="A1579" s="183" t="s">
        <v>565</v>
      </c>
      <c r="B1579" s="184" t="s">
        <v>1038</v>
      </c>
      <c r="C1579" s="183" t="s">
        <v>268</v>
      </c>
      <c r="D1579" s="183" t="s">
        <v>1039</v>
      </c>
      <c r="E1579" s="204" t="s">
        <v>599</v>
      </c>
      <c r="F1579" s="204"/>
      <c r="G1579" s="185" t="s">
        <v>6</v>
      </c>
      <c r="H1579" s="186">
        <v>1</v>
      </c>
      <c r="I1579" s="187">
        <v>20.75</v>
      </c>
      <c r="J1579" s="187">
        <v>20.75</v>
      </c>
    </row>
    <row r="1580" spans="1:10">
      <c r="A1580" s="188"/>
      <c r="B1580" s="188"/>
      <c r="C1580" s="188"/>
      <c r="D1580" s="188"/>
      <c r="E1580" s="188" t="s">
        <v>575</v>
      </c>
      <c r="F1580" s="189">
        <v>20.94</v>
      </c>
      <c r="G1580" s="188" t="s">
        <v>576</v>
      </c>
      <c r="H1580" s="189">
        <v>0</v>
      </c>
      <c r="I1580" s="188" t="s">
        <v>577</v>
      </c>
      <c r="J1580" s="189">
        <v>20.94</v>
      </c>
    </row>
    <row r="1581" spans="1:10" ht="13.8" thickBot="1">
      <c r="A1581" s="188"/>
      <c r="B1581" s="188"/>
      <c r="C1581" s="188"/>
      <c r="D1581" s="188"/>
      <c r="E1581" s="188" t="s">
        <v>578</v>
      </c>
      <c r="F1581" s="189">
        <v>6.52</v>
      </c>
      <c r="G1581" s="188"/>
      <c r="H1581" s="203" t="s">
        <v>579</v>
      </c>
      <c r="I1581" s="203"/>
      <c r="J1581" s="189">
        <v>30.69</v>
      </c>
    </row>
    <row r="1582" spans="1:10" ht="0.9" customHeight="1" thickTop="1">
      <c r="A1582" s="190"/>
      <c r="B1582" s="190"/>
      <c r="C1582" s="190"/>
      <c r="D1582" s="190"/>
      <c r="E1582" s="190"/>
      <c r="F1582" s="190"/>
      <c r="G1582" s="190"/>
      <c r="H1582" s="190"/>
      <c r="I1582" s="190"/>
      <c r="J1582" s="190"/>
    </row>
    <row r="1583" spans="1:10" ht="18" customHeight="1">
      <c r="A1583" s="123"/>
      <c r="B1583" s="125" t="s">
        <v>242</v>
      </c>
      <c r="C1583" s="123" t="s">
        <v>243</v>
      </c>
      <c r="D1583" s="123" t="s">
        <v>244</v>
      </c>
      <c r="E1583" s="198" t="s">
        <v>558</v>
      </c>
      <c r="F1583" s="198"/>
      <c r="G1583" s="124" t="s">
        <v>245</v>
      </c>
      <c r="H1583" s="125" t="s">
        <v>246</v>
      </c>
      <c r="I1583" s="125" t="s">
        <v>247</v>
      </c>
      <c r="J1583" s="125" t="s">
        <v>249</v>
      </c>
    </row>
    <row r="1584" spans="1:10" ht="48" customHeight="1">
      <c r="A1584" s="130" t="s">
        <v>559</v>
      </c>
      <c r="B1584" s="131" t="s">
        <v>1083</v>
      </c>
      <c r="C1584" s="130" t="s">
        <v>268</v>
      </c>
      <c r="D1584" s="130" t="s">
        <v>1084</v>
      </c>
      <c r="E1584" s="206" t="s">
        <v>563</v>
      </c>
      <c r="F1584" s="206"/>
      <c r="G1584" s="132" t="s">
        <v>1085</v>
      </c>
      <c r="H1584" s="177">
        <v>1</v>
      </c>
      <c r="I1584" s="133">
        <v>11.04</v>
      </c>
      <c r="J1584" s="133">
        <v>11.04</v>
      </c>
    </row>
    <row r="1585" spans="1:10" ht="24" customHeight="1">
      <c r="A1585" s="178" t="s">
        <v>561</v>
      </c>
      <c r="B1585" s="179" t="s">
        <v>564</v>
      </c>
      <c r="C1585" s="178" t="s">
        <v>268</v>
      </c>
      <c r="D1585" s="178" t="s">
        <v>13</v>
      </c>
      <c r="E1585" s="205" t="s">
        <v>563</v>
      </c>
      <c r="F1585" s="205"/>
      <c r="G1585" s="180" t="s">
        <v>6</v>
      </c>
      <c r="H1585" s="181">
        <v>0.61180000000000001</v>
      </c>
      <c r="I1585" s="182">
        <v>18.05</v>
      </c>
      <c r="J1585" s="182">
        <v>11.04</v>
      </c>
    </row>
    <row r="1586" spans="1:10">
      <c r="A1586" s="188"/>
      <c r="B1586" s="188"/>
      <c r="C1586" s="188"/>
      <c r="D1586" s="188"/>
      <c r="E1586" s="188" t="s">
        <v>575</v>
      </c>
      <c r="F1586" s="189">
        <v>9.06</v>
      </c>
      <c r="G1586" s="188" t="s">
        <v>576</v>
      </c>
      <c r="H1586" s="189">
        <v>0</v>
      </c>
      <c r="I1586" s="188" t="s">
        <v>577</v>
      </c>
      <c r="J1586" s="189">
        <v>9.06</v>
      </c>
    </row>
    <row r="1587" spans="1:10" ht="13.8" thickBot="1">
      <c r="A1587" s="188"/>
      <c r="B1587" s="188"/>
      <c r="C1587" s="188"/>
      <c r="D1587" s="188"/>
      <c r="E1587" s="188" t="s">
        <v>578</v>
      </c>
      <c r="F1587" s="189">
        <v>2.98</v>
      </c>
      <c r="G1587" s="188"/>
      <c r="H1587" s="203" t="s">
        <v>579</v>
      </c>
      <c r="I1587" s="203"/>
      <c r="J1587" s="189">
        <v>14.02</v>
      </c>
    </row>
    <row r="1588" spans="1:10" ht="0.9" customHeight="1" thickTop="1">
      <c r="A1588" s="190"/>
      <c r="B1588" s="190"/>
      <c r="C1588" s="190"/>
      <c r="D1588" s="190"/>
      <c r="E1588" s="190"/>
      <c r="F1588" s="190"/>
      <c r="G1588" s="190"/>
      <c r="H1588" s="190"/>
      <c r="I1588" s="190"/>
      <c r="J1588" s="190"/>
    </row>
    <row r="1589" spans="1:10" ht="18" customHeight="1">
      <c r="A1589" s="123"/>
      <c r="B1589" s="125" t="s">
        <v>242</v>
      </c>
      <c r="C1589" s="123" t="s">
        <v>243</v>
      </c>
      <c r="D1589" s="123" t="s">
        <v>244</v>
      </c>
      <c r="E1589" s="198" t="s">
        <v>558</v>
      </c>
      <c r="F1589" s="198"/>
      <c r="G1589" s="124" t="s">
        <v>245</v>
      </c>
      <c r="H1589" s="125" t="s">
        <v>246</v>
      </c>
      <c r="I1589" s="125" t="s">
        <v>247</v>
      </c>
      <c r="J1589" s="125" t="s">
        <v>249</v>
      </c>
    </row>
    <row r="1590" spans="1:10" ht="24" customHeight="1">
      <c r="A1590" s="130" t="s">
        <v>559</v>
      </c>
      <c r="B1590" s="131" t="s">
        <v>634</v>
      </c>
      <c r="C1590" s="130" t="s">
        <v>268</v>
      </c>
      <c r="D1590" s="130" t="s">
        <v>141</v>
      </c>
      <c r="E1590" s="206" t="s">
        <v>563</v>
      </c>
      <c r="F1590" s="206"/>
      <c r="G1590" s="132" t="s">
        <v>6</v>
      </c>
      <c r="H1590" s="177">
        <v>1</v>
      </c>
      <c r="I1590" s="133">
        <v>19.02</v>
      </c>
      <c r="J1590" s="133">
        <v>19.02</v>
      </c>
    </row>
    <row r="1591" spans="1:10" ht="24" customHeight="1">
      <c r="A1591" s="178" t="s">
        <v>561</v>
      </c>
      <c r="B1591" s="179" t="s">
        <v>1040</v>
      </c>
      <c r="C1591" s="178" t="s">
        <v>268</v>
      </c>
      <c r="D1591" s="178" t="s">
        <v>1041</v>
      </c>
      <c r="E1591" s="205" t="s">
        <v>563</v>
      </c>
      <c r="F1591" s="205"/>
      <c r="G1591" s="180" t="s">
        <v>6</v>
      </c>
      <c r="H1591" s="181">
        <v>1</v>
      </c>
      <c r="I1591" s="182">
        <v>0.18</v>
      </c>
      <c r="J1591" s="182">
        <v>0.18</v>
      </c>
    </row>
    <row r="1592" spans="1:10" ht="24" customHeight="1">
      <c r="A1592" s="183" t="s">
        <v>565</v>
      </c>
      <c r="B1592" s="184" t="s">
        <v>867</v>
      </c>
      <c r="C1592" s="183" t="s">
        <v>268</v>
      </c>
      <c r="D1592" s="183" t="s">
        <v>868</v>
      </c>
      <c r="E1592" s="204" t="s">
        <v>869</v>
      </c>
      <c r="F1592" s="204"/>
      <c r="G1592" s="185" t="s">
        <v>6</v>
      </c>
      <c r="H1592" s="186">
        <v>1</v>
      </c>
      <c r="I1592" s="187">
        <v>0.01</v>
      </c>
      <c r="J1592" s="187">
        <v>0.01</v>
      </c>
    </row>
    <row r="1593" spans="1:10" ht="24" customHeight="1">
      <c r="A1593" s="183" t="s">
        <v>565</v>
      </c>
      <c r="B1593" s="184" t="s">
        <v>937</v>
      </c>
      <c r="C1593" s="183" t="s">
        <v>268</v>
      </c>
      <c r="D1593" s="183" t="s">
        <v>938</v>
      </c>
      <c r="E1593" s="204" t="s">
        <v>593</v>
      </c>
      <c r="F1593" s="204"/>
      <c r="G1593" s="185" t="s">
        <v>6</v>
      </c>
      <c r="H1593" s="186">
        <v>1</v>
      </c>
      <c r="I1593" s="187">
        <v>1.0900000000000001</v>
      </c>
      <c r="J1593" s="187">
        <v>1.0900000000000001</v>
      </c>
    </row>
    <row r="1594" spans="1:10" ht="24" customHeight="1">
      <c r="A1594" s="183" t="s">
        <v>565</v>
      </c>
      <c r="B1594" s="184" t="s">
        <v>872</v>
      </c>
      <c r="C1594" s="183" t="s">
        <v>268</v>
      </c>
      <c r="D1594" s="183" t="s">
        <v>873</v>
      </c>
      <c r="E1594" s="204" t="s">
        <v>869</v>
      </c>
      <c r="F1594" s="204"/>
      <c r="G1594" s="185" t="s">
        <v>6</v>
      </c>
      <c r="H1594" s="186">
        <v>1</v>
      </c>
      <c r="I1594" s="187">
        <v>0.81</v>
      </c>
      <c r="J1594" s="187">
        <v>0.81</v>
      </c>
    </row>
    <row r="1595" spans="1:10" ht="24" customHeight="1">
      <c r="A1595" s="183" t="s">
        <v>565</v>
      </c>
      <c r="B1595" s="184" t="s">
        <v>939</v>
      </c>
      <c r="C1595" s="183" t="s">
        <v>268</v>
      </c>
      <c r="D1595" s="183" t="s">
        <v>940</v>
      </c>
      <c r="E1595" s="204" t="s">
        <v>593</v>
      </c>
      <c r="F1595" s="204"/>
      <c r="G1595" s="185" t="s">
        <v>6</v>
      </c>
      <c r="H1595" s="186">
        <v>1</v>
      </c>
      <c r="I1595" s="187">
        <v>0.74</v>
      </c>
      <c r="J1595" s="187">
        <v>0.74</v>
      </c>
    </row>
    <row r="1596" spans="1:10" ht="24" customHeight="1">
      <c r="A1596" s="183" t="s">
        <v>565</v>
      </c>
      <c r="B1596" s="184" t="s">
        <v>876</v>
      </c>
      <c r="C1596" s="183" t="s">
        <v>268</v>
      </c>
      <c r="D1596" s="183" t="s">
        <v>877</v>
      </c>
      <c r="E1596" s="204" t="s">
        <v>619</v>
      </c>
      <c r="F1596" s="204"/>
      <c r="G1596" s="185" t="s">
        <v>6</v>
      </c>
      <c r="H1596" s="186">
        <v>1</v>
      </c>
      <c r="I1596" s="187">
        <v>0.06</v>
      </c>
      <c r="J1596" s="187">
        <v>0.06</v>
      </c>
    </row>
    <row r="1597" spans="1:10" ht="24" customHeight="1">
      <c r="A1597" s="183" t="s">
        <v>565</v>
      </c>
      <c r="B1597" s="184" t="s">
        <v>878</v>
      </c>
      <c r="C1597" s="183" t="s">
        <v>268</v>
      </c>
      <c r="D1597" s="183" t="s">
        <v>879</v>
      </c>
      <c r="E1597" s="204" t="s">
        <v>621</v>
      </c>
      <c r="F1597" s="204"/>
      <c r="G1597" s="185" t="s">
        <v>6</v>
      </c>
      <c r="H1597" s="186">
        <v>1</v>
      </c>
      <c r="I1597" s="187">
        <v>0.64</v>
      </c>
      <c r="J1597" s="187">
        <v>0.64</v>
      </c>
    </row>
    <row r="1598" spans="1:10" ht="24" customHeight="1">
      <c r="A1598" s="183" t="s">
        <v>565</v>
      </c>
      <c r="B1598" s="184" t="s">
        <v>1042</v>
      </c>
      <c r="C1598" s="183" t="s">
        <v>268</v>
      </c>
      <c r="D1598" s="183" t="s">
        <v>1043</v>
      </c>
      <c r="E1598" s="204" t="s">
        <v>599</v>
      </c>
      <c r="F1598" s="204"/>
      <c r="G1598" s="185" t="s">
        <v>6</v>
      </c>
      <c r="H1598" s="186">
        <v>1</v>
      </c>
      <c r="I1598" s="187">
        <v>15.49</v>
      </c>
      <c r="J1598" s="187">
        <v>15.49</v>
      </c>
    </row>
    <row r="1599" spans="1:10">
      <c r="A1599" s="188"/>
      <c r="B1599" s="188"/>
      <c r="C1599" s="188"/>
      <c r="D1599" s="188"/>
      <c r="E1599" s="188" t="s">
        <v>575</v>
      </c>
      <c r="F1599" s="189">
        <v>15.67</v>
      </c>
      <c r="G1599" s="188" t="s">
        <v>576</v>
      </c>
      <c r="H1599" s="189">
        <v>0</v>
      </c>
      <c r="I1599" s="188" t="s">
        <v>577</v>
      </c>
      <c r="J1599" s="189">
        <v>15.67</v>
      </c>
    </row>
    <row r="1600" spans="1:10" ht="13.8" thickBot="1">
      <c r="A1600" s="188"/>
      <c r="B1600" s="188"/>
      <c r="C1600" s="188"/>
      <c r="D1600" s="188"/>
      <c r="E1600" s="188" t="s">
        <v>578</v>
      </c>
      <c r="F1600" s="189">
        <v>5.13</v>
      </c>
      <c r="G1600" s="188"/>
      <c r="H1600" s="203" t="s">
        <v>579</v>
      </c>
      <c r="I1600" s="203"/>
      <c r="J1600" s="189">
        <v>24.15</v>
      </c>
    </row>
    <row r="1601" spans="1:10" ht="0.9" customHeight="1" thickTop="1">
      <c r="A1601" s="190"/>
      <c r="B1601" s="190"/>
      <c r="C1601" s="190"/>
      <c r="D1601" s="190"/>
      <c r="E1601" s="190"/>
      <c r="F1601" s="190"/>
      <c r="G1601" s="190"/>
      <c r="H1601" s="190"/>
      <c r="I1601" s="190"/>
      <c r="J1601" s="190"/>
    </row>
    <row r="1602" spans="1:10">
      <c r="A1602" s="138"/>
      <c r="B1602" s="138"/>
      <c r="C1602" s="138"/>
      <c r="D1602" s="138"/>
      <c r="E1602" s="138"/>
      <c r="F1602" s="138"/>
      <c r="G1602" s="138"/>
      <c r="H1602" s="138"/>
      <c r="I1602" s="138"/>
      <c r="J1602" s="138"/>
    </row>
    <row r="1603" spans="1:10">
      <c r="A1603" s="192"/>
      <c r="B1603" s="192"/>
      <c r="C1603" s="192"/>
      <c r="D1603" s="136"/>
      <c r="E1603" s="135"/>
      <c r="F1603" s="193" t="s">
        <v>549</v>
      </c>
      <c r="G1603" s="192"/>
      <c r="H1603" s="202">
        <v>140738.14000000001</v>
      </c>
      <c r="I1603" s="192"/>
      <c r="J1603" s="192"/>
    </row>
    <row r="1604" spans="1:10">
      <c r="A1604" s="192"/>
      <c r="B1604" s="192"/>
      <c r="C1604" s="192"/>
      <c r="D1604" s="136"/>
      <c r="E1604" s="135"/>
      <c r="F1604" s="193" t="s">
        <v>550</v>
      </c>
      <c r="G1604" s="192"/>
      <c r="H1604" s="202">
        <v>37962.35</v>
      </c>
      <c r="I1604" s="192"/>
      <c r="J1604" s="192"/>
    </row>
    <row r="1605" spans="1:10">
      <c r="A1605" s="192"/>
      <c r="B1605" s="192"/>
      <c r="C1605" s="192"/>
      <c r="D1605" s="136"/>
      <c r="E1605" s="135"/>
      <c r="F1605" s="193" t="s">
        <v>551</v>
      </c>
      <c r="G1605" s="192"/>
      <c r="H1605" s="202">
        <v>178700.49</v>
      </c>
      <c r="I1605" s="192"/>
      <c r="J1605" s="192"/>
    </row>
    <row r="1606" spans="1:10" ht="60" customHeight="1">
      <c r="A1606" s="137"/>
      <c r="B1606" s="137"/>
      <c r="C1606" s="137"/>
      <c r="D1606" s="137"/>
      <c r="E1606" s="137"/>
      <c r="F1606" s="137"/>
      <c r="G1606" s="137"/>
      <c r="H1606" s="137"/>
      <c r="I1606" s="137"/>
      <c r="J1606" s="137"/>
    </row>
    <row r="1607" spans="1:10" ht="69.900000000000006" customHeight="1">
      <c r="A1607" s="195" t="s">
        <v>552</v>
      </c>
      <c r="B1607" s="196"/>
      <c r="C1607" s="196"/>
      <c r="D1607" s="196"/>
      <c r="E1607" s="196"/>
      <c r="F1607" s="196"/>
      <c r="G1607" s="196"/>
      <c r="H1607" s="196"/>
      <c r="I1607" s="196"/>
      <c r="J1607" s="196"/>
    </row>
  </sheetData>
  <mergeCells count="1237">
    <mergeCell ref="A3:J3"/>
    <mergeCell ref="A4:J4"/>
    <mergeCell ref="E5:F5"/>
    <mergeCell ref="E6:F6"/>
    <mergeCell ref="E7:F7"/>
    <mergeCell ref="E8:F8"/>
    <mergeCell ref="C1:D1"/>
    <mergeCell ref="E1:F1"/>
    <mergeCell ref="G1:H1"/>
    <mergeCell ref="I1:J1"/>
    <mergeCell ref="C2:D2"/>
    <mergeCell ref="E2:F2"/>
    <mergeCell ref="G2:H2"/>
    <mergeCell ref="I2:J2"/>
    <mergeCell ref="E23:F23"/>
    <mergeCell ref="H25:I25"/>
    <mergeCell ref="E27:F27"/>
    <mergeCell ref="E28:F28"/>
    <mergeCell ref="E29:F29"/>
    <mergeCell ref="E30:F30"/>
    <mergeCell ref="E17:F17"/>
    <mergeCell ref="E18:F18"/>
    <mergeCell ref="E19:F19"/>
    <mergeCell ref="E20:F20"/>
    <mergeCell ref="E21:F21"/>
    <mergeCell ref="E22:F22"/>
    <mergeCell ref="E9:F9"/>
    <mergeCell ref="E10:F10"/>
    <mergeCell ref="E11:F11"/>
    <mergeCell ref="E12:F12"/>
    <mergeCell ref="H14:I14"/>
    <mergeCell ref="E16:F16"/>
    <mergeCell ref="E47:F47"/>
    <mergeCell ref="E48:F48"/>
    <mergeCell ref="E49:F49"/>
    <mergeCell ref="E50:F50"/>
    <mergeCell ref="E51:F51"/>
    <mergeCell ref="E52:F52"/>
    <mergeCell ref="E39:F39"/>
    <mergeCell ref="E40:F40"/>
    <mergeCell ref="E41:F41"/>
    <mergeCell ref="H43:I43"/>
    <mergeCell ref="E45:F45"/>
    <mergeCell ref="E46:F46"/>
    <mergeCell ref="H32:I32"/>
    <mergeCell ref="E34:F34"/>
    <mergeCell ref="E35:F35"/>
    <mergeCell ref="E36:F36"/>
    <mergeCell ref="E37:F37"/>
    <mergeCell ref="E38:F38"/>
    <mergeCell ref="E71:F71"/>
    <mergeCell ref="E72:F72"/>
    <mergeCell ref="E73:F73"/>
    <mergeCell ref="H75:I75"/>
    <mergeCell ref="E77:F77"/>
    <mergeCell ref="E78:F78"/>
    <mergeCell ref="E63:F63"/>
    <mergeCell ref="E64:F64"/>
    <mergeCell ref="E65:F65"/>
    <mergeCell ref="E66:F66"/>
    <mergeCell ref="H68:I68"/>
    <mergeCell ref="E70:F70"/>
    <mergeCell ref="H54:I54"/>
    <mergeCell ref="E56:F56"/>
    <mergeCell ref="E57:F57"/>
    <mergeCell ref="E58:F58"/>
    <mergeCell ref="E59:F59"/>
    <mergeCell ref="H61:I61"/>
    <mergeCell ref="H96:I96"/>
    <mergeCell ref="E98:F98"/>
    <mergeCell ref="E99:F99"/>
    <mergeCell ref="E100:F100"/>
    <mergeCell ref="H102:I102"/>
    <mergeCell ref="E104:F104"/>
    <mergeCell ref="E87:F87"/>
    <mergeCell ref="H89:I89"/>
    <mergeCell ref="E91:F91"/>
    <mergeCell ref="E92:F92"/>
    <mergeCell ref="E93:F93"/>
    <mergeCell ref="E94:F94"/>
    <mergeCell ref="E79:F79"/>
    <mergeCell ref="E80:F80"/>
    <mergeCell ref="H82:I82"/>
    <mergeCell ref="E84:F84"/>
    <mergeCell ref="E85:F85"/>
    <mergeCell ref="E86:F86"/>
    <mergeCell ref="E121:F121"/>
    <mergeCell ref="H123:I123"/>
    <mergeCell ref="E125:F125"/>
    <mergeCell ref="E126:F126"/>
    <mergeCell ref="E127:F127"/>
    <mergeCell ref="E128:F128"/>
    <mergeCell ref="E113:F113"/>
    <mergeCell ref="E114:F114"/>
    <mergeCell ref="H116:I116"/>
    <mergeCell ref="E118:F118"/>
    <mergeCell ref="E119:F119"/>
    <mergeCell ref="E120:F120"/>
    <mergeCell ref="E105:F105"/>
    <mergeCell ref="E106:F106"/>
    <mergeCell ref="E107:F107"/>
    <mergeCell ref="H109:I109"/>
    <mergeCell ref="E111:F111"/>
    <mergeCell ref="E112:F112"/>
    <mergeCell ref="E147:F147"/>
    <mergeCell ref="E148:F148"/>
    <mergeCell ref="E149:F149"/>
    <mergeCell ref="E150:F150"/>
    <mergeCell ref="E151:F151"/>
    <mergeCell ref="H153:I153"/>
    <mergeCell ref="H138:I138"/>
    <mergeCell ref="E140:F140"/>
    <mergeCell ref="E141:F141"/>
    <mergeCell ref="E142:F142"/>
    <mergeCell ref="H144:I144"/>
    <mergeCell ref="E146:F146"/>
    <mergeCell ref="H130:I130"/>
    <mergeCell ref="E132:F132"/>
    <mergeCell ref="E133:F133"/>
    <mergeCell ref="E134:F134"/>
    <mergeCell ref="E135:F135"/>
    <mergeCell ref="E136:F136"/>
    <mergeCell ref="E169:F169"/>
    <mergeCell ref="E170:F170"/>
    <mergeCell ref="E171:F171"/>
    <mergeCell ref="H173:I173"/>
    <mergeCell ref="E175:F175"/>
    <mergeCell ref="E176:F176"/>
    <mergeCell ref="E161:F161"/>
    <mergeCell ref="E162:F162"/>
    <mergeCell ref="H164:I164"/>
    <mergeCell ref="E166:F166"/>
    <mergeCell ref="E167:F167"/>
    <mergeCell ref="E168:F168"/>
    <mergeCell ref="E155:F155"/>
    <mergeCell ref="E156:F156"/>
    <mergeCell ref="E157:F157"/>
    <mergeCell ref="E158:F158"/>
    <mergeCell ref="E159:F159"/>
    <mergeCell ref="E160:F160"/>
    <mergeCell ref="E193:F193"/>
    <mergeCell ref="E194:F194"/>
    <mergeCell ref="E195:F195"/>
    <mergeCell ref="E196:F196"/>
    <mergeCell ref="E197:F197"/>
    <mergeCell ref="E198:F198"/>
    <mergeCell ref="E185:F185"/>
    <mergeCell ref="E186:F186"/>
    <mergeCell ref="E187:F187"/>
    <mergeCell ref="E188:F188"/>
    <mergeCell ref="H190:I190"/>
    <mergeCell ref="E192:F192"/>
    <mergeCell ref="E177:F177"/>
    <mergeCell ref="E178:F178"/>
    <mergeCell ref="E179:F179"/>
    <mergeCell ref="E180:F180"/>
    <mergeCell ref="H182:I182"/>
    <mergeCell ref="E184:F184"/>
    <mergeCell ref="E215:F215"/>
    <mergeCell ref="E216:F216"/>
    <mergeCell ref="E217:F217"/>
    <mergeCell ref="E218:F218"/>
    <mergeCell ref="E219:F219"/>
    <mergeCell ref="E220:F220"/>
    <mergeCell ref="E207:F207"/>
    <mergeCell ref="E208:F208"/>
    <mergeCell ref="E209:F209"/>
    <mergeCell ref="H211:I211"/>
    <mergeCell ref="E213:F213"/>
    <mergeCell ref="E214:F214"/>
    <mergeCell ref="E199:F199"/>
    <mergeCell ref="E200:F200"/>
    <mergeCell ref="E201:F201"/>
    <mergeCell ref="E202:F202"/>
    <mergeCell ref="H204:I204"/>
    <mergeCell ref="E206:F206"/>
    <mergeCell ref="H253:I253"/>
    <mergeCell ref="E239:F239"/>
    <mergeCell ref="E240:F240"/>
    <mergeCell ref="E241:F241"/>
    <mergeCell ref="E242:F242"/>
    <mergeCell ref="E243:F243"/>
    <mergeCell ref="H245:I245"/>
    <mergeCell ref="H230:I230"/>
    <mergeCell ref="E232:F232"/>
    <mergeCell ref="E233:F233"/>
    <mergeCell ref="E234:F234"/>
    <mergeCell ref="E235:F235"/>
    <mergeCell ref="H237:I237"/>
    <mergeCell ref="H222:I222"/>
    <mergeCell ref="E224:F224"/>
    <mergeCell ref="E225:F225"/>
    <mergeCell ref="E226:F226"/>
    <mergeCell ref="E227:F227"/>
    <mergeCell ref="E228:F228"/>
    <mergeCell ref="E261:F261"/>
    <mergeCell ref="E262:F262"/>
    <mergeCell ref="E263:F263"/>
    <mergeCell ref="E264:F264"/>
    <mergeCell ref="E265:F265"/>
    <mergeCell ref="E266:F266"/>
    <mergeCell ref="E255:F255"/>
    <mergeCell ref="E256:F256"/>
    <mergeCell ref="E257:F257"/>
    <mergeCell ref="E258:F258"/>
    <mergeCell ref="E259:F259"/>
    <mergeCell ref="E260:F260"/>
    <mergeCell ref="E247:F247"/>
    <mergeCell ref="E248:F248"/>
    <mergeCell ref="E249:F249"/>
    <mergeCell ref="E250:F250"/>
    <mergeCell ref="E251:F251"/>
    <mergeCell ref="E283:F283"/>
    <mergeCell ref="E284:F284"/>
    <mergeCell ref="H286:I286"/>
    <mergeCell ref="E288:F288"/>
    <mergeCell ref="E289:F289"/>
    <mergeCell ref="E290:F290"/>
    <mergeCell ref="E275:F275"/>
    <mergeCell ref="E276:F276"/>
    <mergeCell ref="H278:I278"/>
    <mergeCell ref="E280:F280"/>
    <mergeCell ref="E281:F281"/>
    <mergeCell ref="E282:F282"/>
    <mergeCell ref="E267:F267"/>
    <mergeCell ref="H269:I269"/>
    <mergeCell ref="E271:F271"/>
    <mergeCell ref="E272:F272"/>
    <mergeCell ref="E273:F273"/>
    <mergeCell ref="E274:F274"/>
    <mergeCell ref="E307:F307"/>
    <mergeCell ref="E308:F308"/>
    <mergeCell ref="H310:I310"/>
    <mergeCell ref="E312:F312"/>
    <mergeCell ref="E313:F313"/>
    <mergeCell ref="E314:F314"/>
    <mergeCell ref="E299:F299"/>
    <mergeCell ref="E300:F300"/>
    <mergeCell ref="H302:I302"/>
    <mergeCell ref="E304:F304"/>
    <mergeCell ref="E305:F305"/>
    <mergeCell ref="E306:F306"/>
    <mergeCell ref="E291:F291"/>
    <mergeCell ref="E292:F292"/>
    <mergeCell ref="H294:I294"/>
    <mergeCell ref="E296:F296"/>
    <mergeCell ref="E297:F297"/>
    <mergeCell ref="E298:F298"/>
    <mergeCell ref="E331:F331"/>
    <mergeCell ref="E332:F332"/>
    <mergeCell ref="E333:F333"/>
    <mergeCell ref="E334:F334"/>
    <mergeCell ref="E335:F335"/>
    <mergeCell ref="H337:I337"/>
    <mergeCell ref="E323:F323"/>
    <mergeCell ref="E324:F324"/>
    <mergeCell ref="E325:F325"/>
    <mergeCell ref="H327:I327"/>
    <mergeCell ref="E329:F329"/>
    <mergeCell ref="E330:F330"/>
    <mergeCell ref="E315:F315"/>
    <mergeCell ref="E316:F316"/>
    <mergeCell ref="E317:F317"/>
    <mergeCell ref="H319:I319"/>
    <mergeCell ref="E321:F321"/>
    <mergeCell ref="E322:F322"/>
    <mergeCell ref="E353:F353"/>
    <mergeCell ref="H355:I355"/>
    <mergeCell ref="E357:F357"/>
    <mergeCell ref="E358:F358"/>
    <mergeCell ref="E359:F359"/>
    <mergeCell ref="E360:F360"/>
    <mergeCell ref="H346:I346"/>
    <mergeCell ref="E348:F348"/>
    <mergeCell ref="E349:F349"/>
    <mergeCell ref="E350:F350"/>
    <mergeCell ref="E351:F351"/>
    <mergeCell ref="E352:F352"/>
    <mergeCell ref="E339:F339"/>
    <mergeCell ref="E340:F340"/>
    <mergeCell ref="E341:F341"/>
    <mergeCell ref="E342:F342"/>
    <mergeCell ref="E343:F343"/>
    <mergeCell ref="E344:F344"/>
    <mergeCell ref="E379:F379"/>
    <mergeCell ref="E380:F380"/>
    <mergeCell ref="E381:F381"/>
    <mergeCell ref="E382:F382"/>
    <mergeCell ref="E383:F383"/>
    <mergeCell ref="E384:F384"/>
    <mergeCell ref="E371:F371"/>
    <mergeCell ref="E372:F372"/>
    <mergeCell ref="E373:F373"/>
    <mergeCell ref="E374:F374"/>
    <mergeCell ref="E375:F375"/>
    <mergeCell ref="H377:I377"/>
    <mergeCell ref="H362:I362"/>
    <mergeCell ref="E364:F364"/>
    <mergeCell ref="E365:F365"/>
    <mergeCell ref="E366:F366"/>
    <mergeCell ref="E367:F367"/>
    <mergeCell ref="H369:I369"/>
    <mergeCell ref="E403:F403"/>
    <mergeCell ref="E404:F404"/>
    <mergeCell ref="E405:F405"/>
    <mergeCell ref="E406:F406"/>
    <mergeCell ref="H408:I408"/>
    <mergeCell ref="E410:F410"/>
    <mergeCell ref="H394:I394"/>
    <mergeCell ref="E396:F396"/>
    <mergeCell ref="E397:F397"/>
    <mergeCell ref="E398:F398"/>
    <mergeCell ref="E399:F399"/>
    <mergeCell ref="H401:I401"/>
    <mergeCell ref="H386:I386"/>
    <mergeCell ref="E388:F388"/>
    <mergeCell ref="E389:F389"/>
    <mergeCell ref="E390:F390"/>
    <mergeCell ref="E391:F391"/>
    <mergeCell ref="E392:F392"/>
    <mergeCell ref="E425:F425"/>
    <mergeCell ref="E426:F426"/>
    <mergeCell ref="E427:F427"/>
    <mergeCell ref="H429:I429"/>
    <mergeCell ref="E431:F431"/>
    <mergeCell ref="E432:F432"/>
    <mergeCell ref="E419:F419"/>
    <mergeCell ref="E420:F420"/>
    <mergeCell ref="E421:F421"/>
    <mergeCell ref="E422:F422"/>
    <mergeCell ref="E423:F423"/>
    <mergeCell ref="E424:F424"/>
    <mergeCell ref="E411:F411"/>
    <mergeCell ref="E412:F412"/>
    <mergeCell ref="E413:F413"/>
    <mergeCell ref="E414:F414"/>
    <mergeCell ref="E415:F415"/>
    <mergeCell ref="H417:I417"/>
    <mergeCell ref="E447:F447"/>
    <mergeCell ref="E448:F448"/>
    <mergeCell ref="E449:F449"/>
    <mergeCell ref="E450:F450"/>
    <mergeCell ref="H452:I452"/>
    <mergeCell ref="E454:F454"/>
    <mergeCell ref="E439:F439"/>
    <mergeCell ref="H441:I441"/>
    <mergeCell ref="E443:F443"/>
    <mergeCell ref="E444:F444"/>
    <mergeCell ref="E445:F445"/>
    <mergeCell ref="E446:F446"/>
    <mergeCell ref="E433:F433"/>
    <mergeCell ref="E434:F434"/>
    <mergeCell ref="E435:F435"/>
    <mergeCell ref="E436:F436"/>
    <mergeCell ref="E437:F437"/>
    <mergeCell ref="E438:F438"/>
    <mergeCell ref="E471:F471"/>
    <mergeCell ref="E472:F472"/>
    <mergeCell ref="E473:F473"/>
    <mergeCell ref="H475:I475"/>
    <mergeCell ref="E477:F477"/>
    <mergeCell ref="E478:F478"/>
    <mergeCell ref="E463:F463"/>
    <mergeCell ref="E464:F464"/>
    <mergeCell ref="H466:I466"/>
    <mergeCell ref="E468:F468"/>
    <mergeCell ref="E469:F469"/>
    <mergeCell ref="E470:F470"/>
    <mergeCell ref="E455:F455"/>
    <mergeCell ref="E456:F456"/>
    <mergeCell ref="H458:I458"/>
    <mergeCell ref="E460:F460"/>
    <mergeCell ref="E461:F461"/>
    <mergeCell ref="E462:F462"/>
    <mergeCell ref="E493:F493"/>
    <mergeCell ref="E494:F494"/>
    <mergeCell ref="E495:F495"/>
    <mergeCell ref="E496:F496"/>
    <mergeCell ref="E497:F497"/>
    <mergeCell ref="E498:F498"/>
    <mergeCell ref="E485:F485"/>
    <mergeCell ref="E486:F486"/>
    <mergeCell ref="E487:F487"/>
    <mergeCell ref="H489:I489"/>
    <mergeCell ref="E491:F491"/>
    <mergeCell ref="E492:F492"/>
    <mergeCell ref="E479:F479"/>
    <mergeCell ref="E480:F480"/>
    <mergeCell ref="E481:F481"/>
    <mergeCell ref="E482:F482"/>
    <mergeCell ref="E483:F483"/>
    <mergeCell ref="E484:F484"/>
    <mergeCell ref="H514:I514"/>
    <mergeCell ref="E516:F516"/>
    <mergeCell ref="E517:F517"/>
    <mergeCell ref="E518:F518"/>
    <mergeCell ref="E519:F519"/>
    <mergeCell ref="E520:F520"/>
    <mergeCell ref="E507:F507"/>
    <mergeCell ref="E508:F508"/>
    <mergeCell ref="E509:F509"/>
    <mergeCell ref="E510:F510"/>
    <mergeCell ref="E511:F511"/>
    <mergeCell ref="E512:F512"/>
    <mergeCell ref="E499:F499"/>
    <mergeCell ref="H501:I501"/>
    <mergeCell ref="E503:F503"/>
    <mergeCell ref="E504:F504"/>
    <mergeCell ref="E505:F505"/>
    <mergeCell ref="E506:F506"/>
    <mergeCell ref="H536:I536"/>
    <mergeCell ref="E538:F538"/>
    <mergeCell ref="E539:F539"/>
    <mergeCell ref="E540:F540"/>
    <mergeCell ref="E541:F541"/>
    <mergeCell ref="E542:F542"/>
    <mergeCell ref="H528:I528"/>
    <mergeCell ref="E530:F530"/>
    <mergeCell ref="E531:F531"/>
    <mergeCell ref="E532:F532"/>
    <mergeCell ref="E533:F533"/>
    <mergeCell ref="E534:F534"/>
    <mergeCell ref="E521:F521"/>
    <mergeCell ref="E522:F522"/>
    <mergeCell ref="E523:F523"/>
    <mergeCell ref="E524:F524"/>
    <mergeCell ref="E525:F525"/>
    <mergeCell ref="E526:F526"/>
    <mergeCell ref="H558:I558"/>
    <mergeCell ref="E560:F560"/>
    <mergeCell ref="E561:F561"/>
    <mergeCell ref="E562:F562"/>
    <mergeCell ref="E563:F563"/>
    <mergeCell ref="E564:F564"/>
    <mergeCell ref="E551:F551"/>
    <mergeCell ref="E552:F552"/>
    <mergeCell ref="E553:F553"/>
    <mergeCell ref="E554:F554"/>
    <mergeCell ref="E555:F555"/>
    <mergeCell ref="E556:F556"/>
    <mergeCell ref="E543:F543"/>
    <mergeCell ref="E544:F544"/>
    <mergeCell ref="E545:F545"/>
    <mergeCell ref="E546:F546"/>
    <mergeCell ref="E547:F547"/>
    <mergeCell ref="H549:I549"/>
    <mergeCell ref="E581:F581"/>
    <mergeCell ref="E582:F582"/>
    <mergeCell ref="E583:F583"/>
    <mergeCell ref="E584:F584"/>
    <mergeCell ref="E585:F585"/>
    <mergeCell ref="H587:I587"/>
    <mergeCell ref="E573:F573"/>
    <mergeCell ref="E574:F574"/>
    <mergeCell ref="E575:F575"/>
    <mergeCell ref="E576:F576"/>
    <mergeCell ref="H578:I578"/>
    <mergeCell ref="E580:F580"/>
    <mergeCell ref="E565:F565"/>
    <mergeCell ref="E566:F566"/>
    <mergeCell ref="H568:I568"/>
    <mergeCell ref="E570:F570"/>
    <mergeCell ref="E571:F571"/>
    <mergeCell ref="E572:F572"/>
    <mergeCell ref="E605:F605"/>
    <mergeCell ref="E606:F606"/>
    <mergeCell ref="E607:F607"/>
    <mergeCell ref="E608:F608"/>
    <mergeCell ref="H610:I610"/>
    <mergeCell ref="E612:F612"/>
    <mergeCell ref="E597:F597"/>
    <mergeCell ref="E598:F598"/>
    <mergeCell ref="E599:F599"/>
    <mergeCell ref="H601:I601"/>
    <mergeCell ref="E603:F603"/>
    <mergeCell ref="E604:F604"/>
    <mergeCell ref="E589:F589"/>
    <mergeCell ref="E590:F590"/>
    <mergeCell ref="E591:F591"/>
    <mergeCell ref="E592:F592"/>
    <mergeCell ref="E593:F593"/>
    <mergeCell ref="H595:I595"/>
    <mergeCell ref="E629:F629"/>
    <mergeCell ref="E630:F630"/>
    <mergeCell ref="H632:I632"/>
    <mergeCell ref="E634:F634"/>
    <mergeCell ref="E635:F635"/>
    <mergeCell ref="E636:F636"/>
    <mergeCell ref="E621:F621"/>
    <mergeCell ref="E622:F622"/>
    <mergeCell ref="E623:F623"/>
    <mergeCell ref="H625:I625"/>
    <mergeCell ref="E627:F627"/>
    <mergeCell ref="E628:F628"/>
    <mergeCell ref="E613:F613"/>
    <mergeCell ref="E614:F614"/>
    <mergeCell ref="E615:F615"/>
    <mergeCell ref="H617:I617"/>
    <mergeCell ref="E619:F619"/>
    <mergeCell ref="E620:F620"/>
    <mergeCell ref="E653:F653"/>
    <mergeCell ref="E654:F654"/>
    <mergeCell ref="E655:F655"/>
    <mergeCell ref="E656:F656"/>
    <mergeCell ref="E657:F657"/>
    <mergeCell ref="E658:F658"/>
    <mergeCell ref="E645:F645"/>
    <mergeCell ref="E646:F646"/>
    <mergeCell ref="E647:F647"/>
    <mergeCell ref="E648:F648"/>
    <mergeCell ref="E649:F649"/>
    <mergeCell ref="H651:I651"/>
    <mergeCell ref="E637:F637"/>
    <mergeCell ref="H639:I639"/>
    <mergeCell ref="E641:F641"/>
    <mergeCell ref="E642:F642"/>
    <mergeCell ref="E643:F643"/>
    <mergeCell ref="E644:F644"/>
    <mergeCell ref="H676:I676"/>
    <mergeCell ref="E678:F678"/>
    <mergeCell ref="E679:F679"/>
    <mergeCell ref="E680:F680"/>
    <mergeCell ref="H682:I682"/>
    <mergeCell ref="E684:F684"/>
    <mergeCell ref="E667:F667"/>
    <mergeCell ref="E668:F668"/>
    <mergeCell ref="H670:I670"/>
    <mergeCell ref="E672:F672"/>
    <mergeCell ref="E673:F673"/>
    <mergeCell ref="E674:F674"/>
    <mergeCell ref="E659:F659"/>
    <mergeCell ref="H661:I661"/>
    <mergeCell ref="E663:F663"/>
    <mergeCell ref="E664:F664"/>
    <mergeCell ref="E665:F665"/>
    <mergeCell ref="E666:F666"/>
    <mergeCell ref="E699:F699"/>
    <mergeCell ref="E700:F700"/>
    <mergeCell ref="E701:F701"/>
    <mergeCell ref="H703:I703"/>
    <mergeCell ref="E705:F705"/>
    <mergeCell ref="E706:F706"/>
    <mergeCell ref="E693:F693"/>
    <mergeCell ref="E694:F694"/>
    <mergeCell ref="E695:F695"/>
    <mergeCell ref="E696:F696"/>
    <mergeCell ref="E697:F697"/>
    <mergeCell ref="E698:F698"/>
    <mergeCell ref="E685:F685"/>
    <mergeCell ref="E686:F686"/>
    <mergeCell ref="E687:F687"/>
    <mergeCell ref="H689:I689"/>
    <mergeCell ref="A691:J691"/>
    <mergeCell ref="E692:F692"/>
    <mergeCell ref="E721:F721"/>
    <mergeCell ref="E722:F722"/>
    <mergeCell ref="E723:F723"/>
    <mergeCell ref="E724:F724"/>
    <mergeCell ref="E725:F725"/>
    <mergeCell ref="H727:I727"/>
    <mergeCell ref="E713:F713"/>
    <mergeCell ref="E714:F714"/>
    <mergeCell ref="H716:I716"/>
    <mergeCell ref="E718:F718"/>
    <mergeCell ref="E719:F719"/>
    <mergeCell ref="E720:F720"/>
    <mergeCell ref="E707:F707"/>
    <mergeCell ref="E708:F708"/>
    <mergeCell ref="E709:F709"/>
    <mergeCell ref="E710:F710"/>
    <mergeCell ref="E711:F711"/>
    <mergeCell ref="E712:F712"/>
    <mergeCell ref="E745:F745"/>
    <mergeCell ref="E746:F746"/>
    <mergeCell ref="E747:F747"/>
    <mergeCell ref="E748:F748"/>
    <mergeCell ref="E749:F749"/>
    <mergeCell ref="E750:F750"/>
    <mergeCell ref="E737:F737"/>
    <mergeCell ref="E738:F738"/>
    <mergeCell ref="E739:F739"/>
    <mergeCell ref="E740:F740"/>
    <mergeCell ref="E741:F741"/>
    <mergeCell ref="H743:I743"/>
    <mergeCell ref="E729:F729"/>
    <mergeCell ref="E730:F730"/>
    <mergeCell ref="E731:F731"/>
    <mergeCell ref="E732:F732"/>
    <mergeCell ref="E733:F733"/>
    <mergeCell ref="H735:I735"/>
    <mergeCell ref="E767:F767"/>
    <mergeCell ref="E768:F768"/>
    <mergeCell ref="E769:F769"/>
    <mergeCell ref="H771:I771"/>
    <mergeCell ref="E773:F773"/>
    <mergeCell ref="E774:F774"/>
    <mergeCell ref="E759:F759"/>
    <mergeCell ref="E760:F760"/>
    <mergeCell ref="E761:F761"/>
    <mergeCell ref="H763:I763"/>
    <mergeCell ref="E765:F765"/>
    <mergeCell ref="E766:F766"/>
    <mergeCell ref="E751:F751"/>
    <mergeCell ref="H753:I753"/>
    <mergeCell ref="E755:F755"/>
    <mergeCell ref="E756:F756"/>
    <mergeCell ref="E757:F757"/>
    <mergeCell ref="E758:F758"/>
    <mergeCell ref="E789:F789"/>
    <mergeCell ref="E790:F790"/>
    <mergeCell ref="E791:F791"/>
    <mergeCell ref="E792:F792"/>
    <mergeCell ref="E793:F793"/>
    <mergeCell ref="E794:F794"/>
    <mergeCell ref="E781:F781"/>
    <mergeCell ref="E782:F782"/>
    <mergeCell ref="H784:I784"/>
    <mergeCell ref="E786:F786"/>
    <mergeCell ref="E787:F787"/>
    <mergeCell ref="E788:F788"/>
    <mergeCell ref="E775:F775"/>
    <mergeCell ref="E776:F776"/>
    <mergeCell ref="E777:F777"/>
    <mergeCell ref="E778:F778"/>
    <mergeCell ref="E779:F779"/>
    <mergeCell ref="E780:F780"/>
    <mergeCell ref="E811:F811"/>
    <mergeCell ref="H813:I813"/>
    <mergeCell ref="E815:F815"/>
    <mergeCell ref="E816:F816"/>
    <mergeCell ref="E817:F817"/>
    <mergeCell ref="H819:I819"/>
    <mergeCell ref="H804:I804"/>
    <mergeCell ref="E806:F806"/>
    <mergeCell ref="E807:F807"/>
    <mergeCell ref="E808:F808"/>
    <mergeCell ref="E809:F809"/>
    <mergeCell ref="E810:F810"/>
    <mergeCell ref="E795:F795"/>
    <mergeCell ref="H797:I797"/>
    <mergeCell ref="E799:F799"/>
    <mergeCell ref="E800:F800"/>
    <mergeCell ref="E801:F801"/>
    <mergeCell ref="E802:F802"/>
    <mergeCell ref="E839:F839"/>
    <mergeCell ref="E840:F840"/>
    <mergeCell ref="E841:F841"/>
    <mergeCell ref="E842:F842"/>
    <mergeCell ref="E843:F843"/>
    <mergeCell ref="E844:F844"/>
    <mergeCell ref="E829:F829"/>
    <mergeCell ref="H831:I831"/>
    <mergeCell ref="E833:F833"/>
    <mergeCell ref="E834:F834"/>
    <mergeCell ref="E835:F835"/>
    <mergeCell ref="H837:I837"/>
    <mergeCell ref="E821:F821"/>
    <mergeCell ref="E822:F822"/>
    <mergeCell ref="E823:F823"/>
    <mergeCell ref="H825:I825"/>
    <mergeCell ref="E827:F827"/>
    <mergeCell ref="E828:F828"/>
    <mergeCell ref="E861:F861"/>
    <mergeCell ref="E862:F862"/>
    <mergeCell ref="E863:F863"/>
    <mergeCell ref="E864:F864"/>
    <mergeCell ref="E865:F865"/>
    <mergeCell ref="E866:F866"/>
    <mergeCell ref="E853:F853"/>
    <mergeCell ref="E854:F854"/>
    <mergeCell ref="E855:F855"/>
    <mergeCell ref="E856:F856"/>
    <mergeCell ref="E857:F857"/>
    <mergeCell ref="H859:I859"/>
    <mergeCell ref="E845:F845"/>
    <mergeCell ref="E846:F846"/>
    <mergeCell ref="E847:F847"/>
    <mergeCell ref="E848:F848"/>
    <mergeCell ref="H850:I850"/>
    <mergeCell ref="E852:F852"/>
    <mergeCell ref="H884:I884"/>
    <mergeCell ref="E886:F886"/>
    <mergeCell ref="E887:F887"/>
    <mergeCell ref="E888:F888"/>
    <mergeCell ref="E889:F889"/>
    <mergeCell ref="H891:I891"/>
    <mergeCell ref="E875:F875"/>
    <mergeCell ref="H877:I877"/>
    <mergeCell ref="E879:F879"/>
    <mergeCell ref="E880:F880"/>
    <mergeCell ref="E881:F881"/>
    <mergeCell ref="E882:F882"/>
    <mergeCell ref="E867:F867"/>
    <mergeCell ref="E868:F868"/>
    <mergeCell ref="H870:I870"/>
    <mergeCell ref="E872:F872"/>
    <mergeCell ref="E873:F873"/>
    <mergeCell ref="E874:F874"/>
    <mergeCell ref="E909:F909"/>
    <mergeCell ref="E910:F910"/>
    <mergeCell ref="E911:F911"/>
    <mergeCell ref="E912:F912"/>
    <mergeCell ref="E913:F913"/>
    <mergeCell ref="E914:F914"/>
    <mergeCell ref="E901:F901"/>
    <mergeCell ref="E902:F902"/>
    <mergeCell ref="H904:I904"/>
    <mergeCell ref="E906:F906"/>
    <mergeCell ref="E907:F907"/>
    <mergeCell ref="E908:F908"/>
    <mergeCell ref="E893:F893"/>
    <mergeCell ref="E894:F894"/>
    <mergeCell ref="E895:F895"/>
    <mergeCell ref="E896:F896"/>
    <mergeCell ref="H898:I898"/>
    <mergeCell ref="E900:F900"/>
    <mergeCell ref="E931:F931"/>
    <mergeCell ref="E932:F932"/>
    <mergeCell ref="E933:F933"/>
    <mergeCell ref="E934:F934"/>
    <mergeCell ref="E935:F935"/>
    <mergeCell ref="H937:I937"/>
    <mergeCell ref="E923:F923"/>
    <mergeCell ref="H925:I925"/>
    <mergeCell ref="E927:F927"/>
    <mergeCell ref="E928:F928"/>
    <mergeCell ref="E929:F929"/>
    <mergeCell ref="E930:F930"/>
    <mergeCell ref="E915:F915"/>
    <mergeCell ref="H917:I917"/>
    <mergeCell ref="E919:F919"/>
    <mergeCell ref="E920:F920"/>
    <mergeCell ref="E921:F921"/>
    <mergeCell ref="E922:F922"/>
    <mergeCell ref="E955:F955"/>
    <mergeCell ref="E956:F956"/>
    <mergeCell ref="E957:F957"/>
    <mergeCell ref="E958:F958"/>
    <mergeCell ref="H960:I960"/>
    <mergeCell ref="E962:F962"/>
    <mergeCell ref="E947:F947"/>
    <mergeCell ref="E948:F948"/>
    <mergeCell ref="E949:F949"/>
    <mergeCell ref="E950:F950"/>
    <mergeCell ref="E951:F951"/>
    <mergeCell ref="H953:I953"/>
    <mergeCell ref="E939:F939"/>
    <mergeCell ref="E940:F940"/>
    <mergeCell ref="E941:F941"/>
    <mergeCell ref="E942:F942"/>
    <mergeCell ref="H944:I944"/>
    <mergeCell ref="E946:F946"/>
    <mergeCell ref="E981:F981"/>
    <mergeCell ref="E982:F982"/>
    <mergeCell ref="E983:F983"/>
    <mergeCell ref="H985:I985"/>
    <mergeCell ref="E987:F987"/>
    <mergeCell ref="E988:F988"/>
    <mergeCell ref="E971:F971"/>
    <mergeCell ref="H973:I973"/>
    <mergeCell ref="E975:F975"/>
    <mergeCell ref="E976:F976"/>
    <mergeCell ref="E977:F977"/>
    <mergeCell ref="H979:I979"/>
    <mergeCell ref="E963:F963"/>
    <mergeCell ref="E964:F964"/>
    <mergeCell ref="H966:I966"/>
    <mergeCell ref="E968:F968"/>
    <mergeCell ref="E969:F969"/>
    <mergeCell ref="E970:F970"/>
    <mergeCell ref="E1007:F1007"/>
    <mergeCell ref="H1009:I1009"/>
    <mergeCell ref="E1011:F1011"/>
    <mergeCell ref="E1012:F1012"/>
    <mergeCell ref="E1013:F1013"/>
    <mergeCell ref="H1015:I1015"/>
    <mergeCell ref="E999:F999"/>
    <mergeCell ref="E1000:F1000"/>
    <mergeCell ref="E1001:F1001"/>
    <mergeCell ref="H1003:I1003"/>
    <mergeCell ref="E1005:F1005"/>
    <mergeCell ref="E1006:F1006"/>
    <mergeCell ref="E989:F989"/>
    <mergeCell ref="H991:I991"/>
    <mergeCell ref="E993:F993"/>
    <mergeCell ref="E994:F994"/>
    <mergeCell ref="E995:F995"/>
    <mergeCell ref="H997:I997"/>
    <mergeCell ref="E1035:F1035"/>
    <mergeCell ref="E1036:F1036"/>
    <mergeCell ref="E1037:F1037"/>
    <mergeCell ref="H1039:I1039"/>
    <mergeCell ref="E1041:F1041"/>
    <mergeCell ref="E1042:F1042"/>
    <mergeCell ref="E1025:F1025"/>
    <mergeCell ref="H1027:I1027"/>
    <mergeCell ref="E1029:F1029"/>
    <mergeCell ref="E1030:F1030"/>
    <mergeCell ref="E1031:F1031"/>
    <mergeCell ref="H1033:I1033"/>
    <mergeCell ref="E1017:F1017"/>
    <mergeCell ref="E1018:F1018"/>
    <mergeCell ref="E1019:F1019"/>
    <mergeCell ref="H1021:I1021"/>
    <mergeCell ref="E1023:F1023"/>
    <mergeCell ref="E1024:F1024"/>
    <mergeCell ref="E1061:F1061"/>
    <mergeCell ref="H1063:I1063"/>
    <mergeCell ref="E1065:F1065"/>
    <mergeCell ref="E1066:F1066"/>
    <mergeCell ref="E1067:F1067"/>
    <mergeCell ref="H1069:I1069"/>
    <mergeCell ref="E1053:F1053"/>
    <mergeCell ref="E1054:F1054"/>
    <mergeCell ref="E1055:F1055"/>
    <mergeCell ref="H1057:I1057"/>
    <mergeCell ref="E1059:F1059"/>
    <mergeCell ref="E1060:F1060"/>
    <mergeCell ref="E1043:F1043"/>
    <mergeCell ref="H1045:I1045"/>
    <mergeCell ref="E1047:F1047"/>
    <mergeCell ref="E1048:F1048"/>
    <mergeCell ref="E1049:F1049"/>
    <mergeCell ref="H1051:I1051"/>
    <mergeCell ref="E1089:F1089"/>
    <mergeCell ref="E1090:F1090"/>
    <mergeCell ref="E1091:F1091"/>
    <mergeCell ref="H1093:I1093"/>
    <mergeCell ref="E1095:F1095"/>
    <mergeCell ref="E1096:F1096"/>
    <mergeCell ref="E1079:F1079"/>
    <mergeCell ref="H1081:I1081"/>
    <mergeCell ref="E1083:F1083"/>
    <mergeCell ref="E1084:F1084"/>
    <mergeCell ref="E1085:F1085"/>
    <mergeCell ref="H1087:I1087"/>
    <mergeCell ref="E1071:F1071"/>
    <mergeCell ref="E1072:F1072"/>
    <mergeCell ref="E1073:F1073"/>
    <mergeCell ref="H1075:I1075"/>
    <mergeCell ref="E1077:F1077"/>
    <mergeCell ref="E1078:F1078"/>
    <mergeCell ref="E1115:F1115"/>
    <mergeCell ref="H1117:I1117"/>
    <mergeCell ref="E1119:F1119"/>
    <mergeCell ref="E1120:F1120"/>
    <mergeCell ref="E1121:F1121"/>
    <mergeCell ref="H1123:I1123"/>
    <mergeCell ref="E1107:F1107"/>
    <mergeCell ref="E1108:F1108"/>
    <mergeCell ref="E1109:F1109"/>
    <mergeCell ref="H1111:I1111"/>
    <mergeCell ref="E1113:F1113"/>
    <mergeCell ref="E1114:F1114"/>
    <mergeCell ref="E1097:F1097"/>
    <mergeCell ref="H1099:I1099"/>
    <mergeCell ref="E1101:F1101"/>
    <mergeCell ref="E1102:F1102"/>
    <mergeCell ref="E1103:F1103"/>
    <mergeCell ref="H1105:I1105"/>
    <mergeCell ref="E1139:F1139"/>
    <mergeCell ref="E1140:F1140"/>
    <mergeCell ref="E1141:F1141"/>
    <mergeCell ref="E1142:F1142"/>
    <mergeCell ref="E1143:F1143"/>
    <mergeCell ref="H1145:I1145"/>
    <mergeCell ref="E1131:F1131"/>
    <mergeCell ref="E1132:F1132"/>
    <mergeCell ref="E1133:F1133"/>
    <mergeCell ref="E1134:F1134"/>
    <mergeCell ref="H1136:I1136"/>
    <mergeCell ref="E1138:F1138"/>
    <mergeCell ref="E1125:F1125"/>
    <mergeCell ref="E1126:F1126"/>
    <mergeCell ref="E1127:F1127"/>
    <mergeCell ref="E1128:F1128"/>
    <mergeCell ref="E1129:F1129"/>
    <mergeCell ref="E1130:F1130"/>
    <mergeCell ref="E1161:F1161"/>
    <mergeCell ref="E1162:F1162"/>
    <mergeCell ref="E1163:F1163"/>
    <mergeCell ref="E1164:F1164"/>
    <mergeCell ref="H1166:I1166"/>
    <mergeCell ref="E1168:F1168"/>
    <mergeCell ref="E1153:F1153"/>
    <mergeCell ref="E1154:F1154"/>
    <mergeCell ref="E1155:F1155"/>
    <mergeCell ref="E1156:F1156"/>
    <mergeCell ref="H1158:I1158"/>
    <mergeCell ref="E1160:F1160"/>
    <mergeCell ref="E1147:F1147"/>
    <mergeCell ref="E1148:F1148"/>
    <mergeCell ref="E1149:F1149"/>
    <mergeCell ref="E1150:F1150"/>
    <mergeCell ref="E1151:F1151"/>
    <mergeCell ref="E1152:F1152"/>
    <mergeCell ref="E1185:F1185"/>
    <mergeCell ref="E1186:F1186"/>
    <mergeCell ref="H1188:I1188"/>
    <mergeCell ref="E1190:F1190"/>
    <mergeCell ref="E1191:F1191"/>
    <mergeCell ref="E1192:F1192"/>
    <mergeCell ref="H1176:I1176"/>
    <mergeCell ref="E1178:F1178"/>
    <mergeCell ref="E1179:F1179"/>
    <mergeCell ref="E1180:F1180"/>
    <mergeCell ref="H1182:I1182"/>
    <mergeCell ref="E1184:F1184"/>
    <mergeCell ref="E1169:F1169"/>
    <mergeCell ref="E1170:F1170"/>
    <mergeCell ref="E1171:F1171"/>
    <mergeCell ref="E1172:F1172"/>
    <mergeCell ref="E1173:F1173"/>
    <mergeCell ref="E1174:F1174"/>
    <mergeCell ref="E1209:F1209"/>
    <mergeCell ref="E1210:F1210"/>
    <mergeCell ref="E1211:F1211"/>
    <mergeCell ref="H1213:I1213"/>
    <mergeCell ref="E1215:F1215"/>
    <mergeCell ref="E1216:F1216"/>
    <mergeCell ref="E1203:F1203"/>
    <mergeCell ref="E1204:F1204"/>
    <mergeCell ref="E1205:F1205"/>
    <mergeCell ref="E1206:F1206"/>
    <mergeCell ref="E1207:F1207"/>
    <mergeCell ref="E1208:F1208"/>
    <mergeCell ref="H1194:I1194"/>
    <mergeCell ref="E1196:F1196"/>
    <mergeCell ref="E1197:F1197"/>
    <mergeCell ref="E1198:F1198"/>
    <mergeCell ref="H1200:I1200"/>
    <mergeCell ref="E1202:F1202"/>
    <mergeCell ref="E1231:F1231"/>
    <mergeCell ref="E1232:F1232"/>
    <mergeCell ref="E1233:F1233"/>
    <mergeCell ref="H1235:I1235"/>
    <mergeCell ref="E1237:F1237"/>
    <mergeCell ref="E1238:F1238"/>
    <mergeCell ref="E1223:F1223"/>
    <mergeCell ref="E1224:F1224"/>
    <mergeCell ref="H1226:I1226"/>
    <mergeCell ref="E1228:F1228"/>
    <mergeCell ref="E1229:F1229"/>
    <mergeCell ref="E1230:F1230"/>
    <mergeCell ref="E1217:F1217"/>
    <mergeCell ref="E1218:F1218"/>
    <mergeCell ref="E1219:F1219"/>
    <mergeCell ref="E1220:F1220"/>
    <mergeCell ref="E1221:F1221"/>
    <mergeCell ref="E1222:F1222"/>
    <mergeCell ref="E1257:F1257"/>
    <mergeCell ref="H1259:I1259"/>
    <mergeCell ref="E1261:F1261"/>
    <mergeCell ref="E1262:F1262"/>
    <mergeCell ref="E1263:F1263"/>
    <mergeCell ref="E1264:F1264"/>
    <mergeCell ref="E1249:F1249"/>
    <mergeCell ref="E1250:F1250"/>
    <mergeCell ref="E1251:F1251"/>
    <mergeCell ref="H1253:I1253"/>
    <mergeCell ref="E1255:F1255"/>
    <mergeCell ref="E1256:F1256"/>
    <mergeCell ref="E1239:F1239"/>
    <mergeCell ref="H1241:I1241"/>
    <mergeCell ref="E1243:F1243"/>
    <mergeCell ref="E1244:F1244"/>
    <mergeCell ref="E1245:F1245"/>
    <mergeCell ref="H1247:I1247"/>
    <mergeCell ref="E1281:F1281"/>
    <mergeCell ref="E1282:F1282"/>
    <mergeCell ref="E1283:F1283"/>
    <mergeCell ref="E1284:F1284"/>
    <mergeCell ref="H1286:I1286"/>
    <mergeCell ref="E1288:F1288"/>
    <mergeCell ref="E1273:F1273"/>
    <mergeCell ref="E1274:F1274"/>
    <mergeCell ref="E1275:F1275"/>
    <mergeCell ref="E1276:F1276"/>
    <mergeCell ref="E1277:F1277"/>
    <mergeCell ref="H1279:I1279"/>
    <mergeCell ref="H1266:I1266"/>
    <mergeCell ref="E1268:F1268"/>
    <mergeCell ref="E1269:F1269"/>
    <mergeCell ref="E1270:F1270"/>
    <mergeCell ref="E1271:F1271"/>
    <mergeCell ref="E1272:F1272"/>
    <mergeCell ref="E1305:F1305"/>
    <mergeCell ref="H1307:I1307"/>
    <mergeCell ref="E1309:F1309"/>
    <mergeCell ref="E1310:F1310"/>
    <mergeCell ref="E1311:F1311"/>
    <mergeCell ref="H1313:I1313"/>
    <mergeCell ref="E1297:F1297"/>
    <mergeCell ref="E1298:F1298"/>
    <mergeCell ref="E1299:F1299"/>
    <mergeCell ref="H1301:I1301"/>
    <mergeCell ref="E1303:F1303"/>
    <mergeCell ref="E1304:F1304"/>
    <mergeCell ref="E1289:F1289"/>
    <mergeCell ref="E1290:F1290"/>
    <mergeCell ref="E1291:F1291"/>
    <mergeCell ref="E1292:F1292"/>
    <mergeCell ref="E1293:F1293"/>
    <mergeCell ref="H1295:I1295"/>
    <mergeCell ref="E1329:F1329"/>
    <mergeCell ref="E1330:F1330"/>
    <mergeCell ref="H1332:I1332"/>
    <mergeCell ref="E1334:F1334"/>
    <mergeCell ref="E1335:F1335"/>
    <mergeCell ref="E1336:F1336"/>
    <mergeCell ref="E1323:F1323"/>
    <mergeCell ref="E1324:F1324"/>
    <mergeCell ref="E1325:F1325"/>
    <mergeCell ref="E1326:F1326"/>
    <mergeCell ref="E1327:F1327"/>
    <mergeCell ref="E1328:F1328"/>
    <mergeCell ref="E1315:F1315"/>
    <mergeCell ref="E1316:F1316"/>
    <mergeCell ref="E1317:F1317"/>
    <mergeCell ref="H1319:I1319"/>
    <mergeCell ref="E1321:F1321"/>
    <mergeCell ref="E1322:F1322"/>
    <mergeCell ref="E1353:F1353"/>
    <mergeCell ref="E1354:F1354"/>
    <mergeCell ref="E1355:F1355"/>
    <mergeCell ref="E1356:F1356"/>
    <mergeCell ref="H1358:I1358"/>
    <mergeCell ref="E1360:F1360"/>
    <mergeCell ref="E1345:F1345"/>
    <mergeCell ref="E1346:F1346"/>
    <mergeCell ref="H1348:I1348"/>
    <mergeCell ref="E1350:F1350"/>
    <mergeCell ref="E1351:F1351"/>
    <mergeCell ref="E1352:F1352"/>
    <mergeCell ref="E1337:F1337"/>
    <mergeCell ref="E1338:F1338"/>
    <mergeCell ref="H1340:I1340"/>
    <mergeCell ref="E1342:F1342"/>
    <mergeCell ref="E1343:F1343"/>
    <mergeCell ref="E1344:F1344"/>
    <mergeCell ref="E1379:F1379"/>
    <mergeCell ref="E1380:F1380"/>
    <mergeCell ref="H1382:I1382"/>
    <mergeCell ref="E1384:F1384"/>
    <mergeCell ref="E1385:F1385"/>
    <mergeCell ref="E1386:F1386"/>
    <mergeCell ref="H1370:I1370"/>
    <mergeCell ref="E1372:F1372"/>
    <mergeCell ref="E1373:F1373"/>
    <mergeCell ref="E1374:F1374"/>
    <mergeCell ref="H1376:I1376"/>
    <mergeCell ref="E1378:F1378"/>
    <mergeCell ref="E1361:F1361"/>
    <mergeCell ref="E1362:F1362"/>
    <mergeCell ref="H1364:I1364"/>
    <mergeCell ref="E1366:F1366"/>
    <mergeCell ref="E1367:F1367"/>
    <mergeCell ref="E1368:F1368"/>
    <mergeCell ref="E1401:F1401"/>
    <mergeCell ref="E1402:F1402"/>
    <mergeCell ref="E1403:F1403"/>
    <mergeCell ref="E1404:F1404"/>
    <mergeCell ref="E1405:F1405"/>
    <mergeCell ref="E1406:F1406"/>
    <mergeCell ref="E1393:F1393"/>
    <mergeCell ref="H1395:I1395"/>
    <mergeCell ref="E1397:F1397"/>
    <mergeCell ref="E1398:F1398"/>
    <mergeCell ref="E1399:F1399"/>
    <mergeCell ref="E1400:F1400"/>
    <mergeCell ref="E1387:F1387"/>
    <mergeCell ref="E1388:F1388"/>
    <mergeCell ref="E1389:F1389"/>
    <mergeCell ref="E1390:F1390"/>
    <mergeCell ref="E1391:F1391"/>
    <mergeCell ref="E1392:F1392"/>
    <mergeCell ref="E1423:F1423"/>
    <mergeCell ref="E1424:F1424"/>
    <mergeCell ref="E1425:F1425"/>
    <mergeCell ref="E1426:F1426"/>
    <mergeCell ref="E1427:F1427"/>
    <mergeCell ref="E1428:F1428"/>
    <mergeCell ref="E1415:F1415"/>
    <mergeCell ref="E1416:F1416"/>
    <mergeCell ref="E1417:F1417"/>
    <mergeCell ref="E1418:F1418"/>
    <mergeCell ref="E1419:F1419"/>
    <mergeCell ref="H1421:I1421"/>
    <mergeCell ref="H1408:I1408"/>
    <mergeCell ref="E1410:F1410"/>
    <mergeCell ref="E1411:F1411"/>
    <mergeCell ref="E1412:F1412"/>
    <mergeCell ref="E1413:F1413"/>
    <mergeCell ref="E1414:F1414"/>
    <mergeCell ref="E1443:F1443"/>
    <mergeCell ref="E1444:F1444"/>
    <mergeCell ref="E1445:F1445"/>
    <mergeCell ref="H1447:I1447"/>
    <mergeCell ref="E1449:F1449"/>
    <mergeCell ref="E1450:F1450"/>
    <mergeCell ref="E1437:F1437"/>
    <mergeCell ref="E1438:F1438"/>
    <mergeCell ref="E1439:F1439"/>
    <mergeCell ref="E1440:F1440"/>
    <mergeCell ref="E1441:F1441"/>
    <mergeCell ref="E1442:F1442"/>
    <mergeCell ref="E1429:F1429"/>
    <mergeCell ref="E1430:F1430"/>
    <mergeCell ref="E1431:F1431"/>
    <mergeCell ref="E1432:F1432"/>
    <mergeCell ref="H1434:I1434"/>
    <mergeCell ref="E1436:F1436"/>
    <mergeCell ref="E1465:F1465"/>
    <mergeCell ref="E1466:F1466"/>
    <mergeCell ref="E1467:F1467"/>
    <mergeCell ref="E1468:F1468"/>
    <mergeCell ref="E1469:F1469"/>
    <mergeCell ref="E1470:F1470"/>
    <mergeCell ref="E1457:F1457"/>
    <mergeCell ref="E1458:F1458"/>
    <mergeCell ref="H1460:I1460"/>
    <mergeCell ref="E1462:F1462"/>
    <mergeCell ref="E1463:F1463"/>
    <mergeCell ref="E1464:F1464"/>
    <mergeCell ref="E1451:F1451"/>
    <mergeCell ref="E1452:F1452"/>
    <mergeCell ref="E1453:F1453"/>
    <mergeCell ref="E1454:F1454"/>
    <mergeCell ref="E1455:F1455"/>
    <mergeCell ref="E1456:F1456"/>
    <mergeCell ref="E1487:F1487"/>
    <mergeCell ref="H1489:I1489"/>
    <mergeCell ref="E1491:F1491"/>
    <mergeCell ref="E1492:F1492"/>
    <mergeCell ref="E1493:F1493"/>
    <mergeCell ref="H1495:I1495"/>
    <mergeCell ref="H1480:I1480"/>
    <mergeCell ref="E1482:F1482"/>
    <mergeCell ref="E1483:F1483"/>
    <mergeCell ref="E1484:F1484"/>
    <mergeCell ref="E1485:F1485"/>
    <mergeCell ref="E1486:F1486"/>
    <mergeCell ref="E1471:F1471"/>
    <mergeCell ref="H1473:I1473"/>
    <mergeCell ref="E1475:F1475"/>
    <mergeCell ref="E1476:F1476"/>
    <mergeCell ref="E1477:F1477"/>
    <mergeCell ref="E1478:F1478"/>
    <mergeCell ref="E1515:F1515"/>
    <mergeCell ref="E1516:F1516"/>
    <mergeCell ref="E1517:F1517"/>
    <mergeCell ref="E1518:F1518"/>
    <mergeCell ref="E1519:F1519"/>
    <mergeCell ref="H1521:I1521"/>
    <mergeCell ref="E1505:F1505"/>
    <mergeCell ref="H1507:I1507"/>
    <mergeCell ref="E1509:F1509"/>
    <mergeCell ref="E1510:F1510"/>
    <mergeCell ref="E1511:F1511"/>
    <mergeCell ref="H1513:I1513"/>
    <mergeCell ref="E1497:F1497"/>
    <mergeCell ref="E1498:F1498"/>
    <mergeCell ref="E1499:F1499"/>
    <mergeCell ref="H1501:I1501"/>
    <mergeCell ref="E1503:F1503"/>
    <mergeCell ref="E1504:F1504"/>
    <mergeCell ref="E1539:F1539"/>
    <mergeCell ref="E1540:F1540"/>
    <mergeCell ref="E1541:F1541"/>
    <mergeCell ref="H1543:I1543"/>
    <mergeCell ref="E1545:F1545"/>
    <mergeCell ref="E1546:F1546"/>
    <mergeCell ref="E1529:F1529"/>
    <mergeCell ref="H1531:I1531"/>
    <mergeCell ref="E1533:F1533"/>
    <mergeCell ref="E1534:F1534"/>
    <mergeCell ref="E1535:F1535"/>
    <mergeCell ref="H1537:I1537"/>
    <mergeCell ref="E1523:F1523"/>
    <mergeCell ref="E1524:F1524"/>
    <mergeCell ref="E1525:F1525"/>
    <mergeCell ref="E1526:F1526"/>
    <mergeCell ref="E1527:F1527"/>
    <mergeCell ref="E1528:F1528"/>
    <mergeCell ref="E1563:F1563"/>
    <mergeCell ref="E1564:F1564"/>
    <mergeCell ref="E1565:F1565"/>
    <mergeCell ref="E1566:F1566"/>
    <mergeCell ref="H1568:I1568"/>
    <mergeCell ref="E1570:F1570"/>
    <mergeCell ref="E1557:F1557"/>
    <mergeCell ref="E1558:F1558"/>
    <mergeCell ref="E1559:F1559"/>
    <mergeCell ref="E1560:F1560"/>
    <mergeCell ref="E1561:F1561"/>
    <mergeCell ref="E1562:F1562"/>
    <mergeCell ref="E1547:F1547"/>
    <mergeCell ref="H1549:I1549"/>
    <mergeCell ref="E1551:F1551"/>
    <mergeCell ref="E1552:F1552"/>
    <mergeCell ref="E1553:F1553"/>
    <mergeCell ref="H1555:I1555"/>
    <mergeCell ref="E1585:F1585"/>
    <mergeCell ref="H1587:I1587"/>
    <mergeCell ref="E1589:F1589"/>
    <mergeCell ref="E1590:F1590"/>
    <mergeCell ref="E1591:F1591"/>
    <mergeCell ref="E1592:F1592"/>
    <mergeCell ref="E1577:F1577"/>
    <mergeCell ref="E1578:F1578"/>
    <mergeCell ref="E1579:F1579"/>
    <mergeCell ref="H1581:I1581"/>
    <mergeCell ref="E1583:F1583"/>
    <mergeCell ref="E1584:F1584"/>
    <mergeCell ref="E1571:F1571"/>
    <mergeCell ref="E1572:F1572"/>
    <mergeCell ref="E1573:F1573"/>
    <mergeCell ref="E1574:F1574"/>
    <mergeCell ref="E1575:F1575"/>
    <mergeCell ref="E1576:F1576"/>
    <mergeCell ref="A1605:C1605"/>
    <mergeCell ref="F1605:G1605"/>
    <mergeCell ref="H1605:J1605"/>
    <mergeCell ref="A1607:J1607"/>
    <mergeCell ref="H1600:I1600"/>
    <mergeCell ref="A1603:C1603"/>
    <mergeCell ref="F1603:G1603"/>
    <mergeCell ref="H1603:J1603"/>
    <mergeCell ref="A1604:C1604"/>
    <mergeCell ref="F1604:G1604"/>
    <mergeCell ref="H1604:J1604"/>
    <mergeCell ref="E1593:F1593"/>
    <mergeCell ref="E1594:F1594"/>
    <mergeCell ref="E1595:F1595"/>
    <mergeCell ref="E1596:F1596"/>
    <mergeCell ref="E1597:F1597"/>
    <mergeCell ref="E1598:F1598"/>
  </mergeCells>
  <pageMargins left="0.51181102362204722" right="0.51181102362204722" top="0.78740157480314965" bottom="0.78740157480314965" header="0.31496062992125984" footer="0.31496062992125984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theme="9" tint="-0.249977111117893"/>
  </sheetPr>
  <dimension ref="A1:K37"/>
  <sheetViews>
    <sheetView view="pageBreakPreview" zoomScale="90" zoomScaleNormal="100" zoomScaleSheetLayoutView="90" workbookViewId="0">
      <pane xSplit="3" ySplit="1" topLeftCell="D2" activePane="bottomRight" state="frozen"/>
      <selection activeCell="C21" sqref="C21"/>
      <selection pane="topRight" activeCell="C21" sqref="C21"/>
      <selection pane="bottomLeft" activeCell="C21" sqref="C21"/>
      <selection pane="bottomRight" activeCell="G39" sqref="G39"/>
    </sheetView>
  </sheetViews>
  <sheetFormatPr defaultRowHeight="14.4"/>
  <cols>
    <col min="1" max="1" width="6.5546875" style="37" customWidth="1"/>
    <col min="2" max="2" width="38.88671875" style="38" customWidth="1"/>
    <col min="3" max="3" width="16.44140625" style="39" customWidth="1"/>
    <col min="4" max="4" width="12" style="39" customWidth="1"/>
    <col min="5" max="5" width="11" style="39" customWidth="1"/>
    <col min="6" max="6" width="15.88671875" style="39" customWidth="1"/>
    <col min="7" max="7" width="10.109375" style="39" customWidth="1"/>
    <col min="8" max="8" width="15.109375" style="39" customWidth="1"/>
    <col min="9" max="9" width="15.6640625" style="39" customWidth="1"/>
    <col min="10" max="10" width="9.109375" style="39"/>
    <col min="11" max="11" width="14.5546875" style="39" bestFit="1" customWidth="1"/>
    <col min="12" max="220" width="9.109375" style="39"/>
    <col min="221" max="221" width="4" style="39" customWidth="1"/>
    <col min="222" max="222" width="38.88671875" style="39" customWidth="1"/>
    <col min="223" max="223" width="13.44140625" style="39" customWidth="1"/>
    <col min="224" max="224" width="12.44140625" style="39" customWidth="1"/>
    <col min="225" max="225" width="6.6640625" style="39" customWidth="1"/>
    <col min="226" max="226" width="11.33203125" style="39" customWidth="1"/>
    <col min="227" max="227" width="6.6640625" style="39" customWidth="1"/>
    <col min="228" max="228" width="11.44140625" style="39" customWidth="1"/>
    <col min="229" max="229" width="6.6640625" style="39" customWidth="1"/>
    <col min="230" max="230" width="11.5546875" style="39" customWidth="1"/>
    <col min="231" max="231" width="6.6640625" style="39" customWidth="1"/>
    <col min="232" max="232" width="11.33203125" style="39" customWidth="1"/>
    <col min="233" max="233" width="7.5546875" style="39" customWidth="1"/>
    <col min="234" max="234" width="11.44140625" style="39" customWidth="1"/>
    <col min="235" max="235" width="7.109375" style="39" customWidth="1"/>
    <col min="236" max="236" width="11.33203125" style="39" customWidth="1"/>
    <col min="237" max="237" width="6.6640625" style="39" customWidth="1"/>
    <col min="238" max="238" width="11.109375" style="39" customWidth="1"/>
    <col min="239" max="239" width="7" style="39" customWidth="1"/>
    <col min="240" max="240" width="12.44140625" style="39" customWidth="1"/>
    <col min="241" max="241" width="6.6640625" style="39" customWidth="1"/>
    <col min="242" max="242" width="12.33203125" style="39" customWidth="1"/>
    <col min="243" max="243" width="6.6640625" style="39" customWidth="1"/>
    <col min="244" max="244" width="12.33203125" style="39" customWidth="1"/>
    <col min="245" max="245" width="6.6640625" style="39" customWidth="1"/>
    <col min="246" max="246" width="12.33203125" style="39" customWidth="1"/>
    <col min="247" max="247" width="6.6640625" style="39" customWidth="1"/>
    <col min="248" max="248" width="12.33203125" style="39" customWidth="1"/>
    <col min="249" max="249" width="6.6640625" style="39" customWidth="1"/>
    <col min="250" max="250" width="12.33203125" style="39" customWidth="1"/>
    <col min="251" max="251" width="6.6640625" style="39" customWidth="1"/>
    <col min="252" max="252" width="12.33203125" style="39" customWidth="1"/>
    <col min="253" max="253" width="6.6640625" style="39" customWidth="1"/>
    <col min="254" max="254" width="12.33203125" style="39" customWidth="1"/>
    <col min="255" max="255" width="6.6640625" style="39" customWidth="1"/>
    <col min="256" max="256" width="12.33203125" style="39" customWidth="1"/>
    <col min="257" max="257" width="6.6640625" style="39" customWidth="1"/>
    <col min="258" max="258" width="12.33203125" style="39" customWidth="1"/>
    <col min="259" max="259" width="6.6640625" style="39" customWidth="1"/>
    <col min="260" max="260" width="12.33203125" style="39" customWidth="1"/>
    <col min="261" max="261" width="14.5546875" style="39" customWidth="1"/>
    <col min="262" max="476" width="9.109375" style="39"/>
    <col min="477" max="477" width="4" style="39" customWidth="1"/>
    <col min="478" max="478" width="38.88671875" style="39" customWidth="1"/>
    <col min="479" max="479" width="13.44140625" style="39" customWidth="1"/>
    <col min="480" max="480" width="12.44140625" style="39" customWidth="1"/>
    <col min="481" max="481" width="6.6640625" style="39" customWidth="1"/>
    <col min="482" max="482" width="11.33203125" style="39" customWidth="1"/>
    <col min="483" max="483" width="6.6640625" style="39" customWidth="1"/>
    <col min="484" max="484" width="11.44140625" style="39" customWidth="1"/>
    <col min="485" max="485" width="6.6640625" style="39" customWidth="1"/>
    <col min="486" max="486" width="11.5546875" style="39" customWidth="1"/>
    <col min="487" max="487" width="6.6640625" style="39" customWidth="1"/>
    <col min="488" max="488" width="11.33203125" style="39" customWidth="1"/>
    <col min="489" max="489" width="7.5546875" style="39" customWidth="1"/>
    <col min="490" max="490" width="11.44140625" style="39" customWidth="1"/>
    <col min="491" max="491" width="7.109375" style="39" customWidth="1"/>
    <col min="492" max="492" width="11.33203125" style="39" customWidth="1"/>
    <col min="493" max="493" width="6.6640625" style="39" customWidth="1"/>
    <col min="494" max="494" width="11.109375" style="39" customWidth="1"/>
    <col min="495" max="495" width="7" style="39" customWidth="1"/>
    <col min="496" max="496" width="12.44140625" style="39" customWidth="1"/>
    <col min="497" max="497" width="6.6640625" style="39" customWidth="1"/>
    <col min="498" max="498" width="12.33203125" style="39" customWidth="1"/>
    <col min="499" max="499" width="6.6640625" style="39" customWidth="1"/>
    <col min="500" max="500" width="12.33203125" style="39" customWidth="1"/>
    <col min="501" max="501" width="6.6640625" style="39" customWidth="1"/>
    <col min="502" max="502" width="12.33203125" style="39" customWidth="1"/>
    <col min="503" max="503" width="6.6640625" style="39" customWidth="1"/>
    <col min="504" max="504" width="12.33203125" style="39" customWidth="1"/>
    <col min="505" max="505" width="6.6640625" style="39" customWidth="1"/>
    <col min="506" max="506" width="12.33203125" style="39" customWidth="1"/>
    <col min="507" max="507" width="6.6640625" style="39" customWidth="1"/>
    <col min="508" max="508" width="12.33203125" style="39" customWidth="1"/>
    <col min="509" max="509" width="6.6640625" style="39" customWidth="1"/>
    <col min="510" max="510" width="12.33203125" style="39" customWidth="1"/>
    <col min="511" max="511" width="6.6640625" style="39" customWidth="1"/>
    <col min="512" max="512" width="12.33203125" style="39" customWidth="1"/>
    <col min="513" max="513" width="6.6640625" style="39" customWidth="1"/>
    <col min="514" max="514" width="12.33203125" style="39" customWidth="1"/>
    <col min="515" max="515" width="6.6640625" style="39" customWidth="1"/>
    <col min="516" max="516" width="12.33203125" style="39" customWidth="1"/>
    <col min="517" max="517" width="14.5546875" style="39" customWidth="1"/>
    <col min="518" max="732" width="9.109375" style="39"/>
    <col min="733" max="733" width="4" style="39" customWidth="1"/>
    <col min="734" max="734" width="38.88671875" style="39" customWidth="1"/>
    <col min="735" max="735" width="13.44140625" style="39" customWidth="1"/>
    <col min="736" max="736" width="12.44140625" style="39" customWidth="1"/>
    <col min="737" max="737" width="6.6640625" style="39" customWidth="1"/>
    <col min="738" max="738" width="11.33203125" style="39" customWidth="1"/>
    <col min="739" max="739" width="6.6640625" style="39" customWidth="1"/>
    <col min="740" max="740" width="11.44140625" style="39" customWidth="1"/>
    <col min="741" max="741" width="6.6640625" style="39" customWidth="1"/>
    <col min="742" max="742" width="11.5546875" style="39" customWidth="1"/>
    <col min="743" max="743" width="6.6640625" style="39" customWidth="1"/>
    <col min="744" max="744" width="11.33203125" style="39" customWidth="1"/>
    <col min="745" max="745" width="7.5546875" style="39" customWidth="1"/>
    <col min="746" max="746" width="11.44140625" style="39" customWidth="1"/>
    <col min="747" max="747" width="7.109375" style="39" customWidth="1"/>
    <col min="748" max="748" width="11.33203125" style="39" customWidth="1"/>
    <col min="749" max="749" width="6.6640625" style="39" customWidth="1"/>
    <col min="750" max="750" width="11.109375" style="39" customWidth="1"/>
    <col min="751" max="751" width="7" style="39" customWidth="1"/>
    <col min="752" max="752" width="12.44140625" style="39" customWidth="1"/>
    <col min="753" max="753" width="6.6640625" style="39" customWidth="1"/>
    <col min="754" max="754" width="12.33203125" style="39" customWidth="1"/>
    <col min="755" max="755" width="6.6640625" style="39" customWidth="1"/>
    <col min="756" max="756" width="12.33203125" style="39" customWidth="1"/>
    <col min="757" max="757" width="6.6640625" style="39" customWidth="1"/>
    <col min="758" max="758" width="12.33203125" style="39" customWidth="1"/>
    <col min="759" max="759" width="6.6640625" style="39" customWidth="1"/>
    <col min="760" max="760" width="12.33203125" style="39" customWidth="1"/>
    <col min="761" max="761" width="6.6640625" style="39" customWidth="1"/>
    <col min="762" max="762" width="12.33203125" style="39" customWidth="1"/>
    <col min="763" max="763" width="6.6640625" style="39" customWidth="1"/>
    <col min="764" max="764" width="12.33203125" style="39" customWidth="1"/>
    <col min="765" max="765" width="6.6640625" style="39" customWidth="1"/>
    <col min="766" max="766" width="12.33203125" style="39" customWidth="1"/>
    <col min="767" max="767" width="6.6640625" style="39" customWidth="1"/>
    <col min="768" max="768" width="12.33203125" style="39" customWidth="1"/>
    <col min="769" max="769" width="6.6640625" style="39" customWidth="1"/>
    <col min="770" max="770" width="12.33203125" style="39" customWidth="1"/>
    <col min="771" max="771" width="6.6640625" style="39" customWidth="1"/>
    <col min="772" max="772" width="12.33203125" style="39" customWidth="1"/>
    <col min="773" max="773" width="14.5546875" style="39" customWidth="1"/>
    <col min="774" max="988" width="9.109375" style="39"/>
    <col min="989" max="989" width="4" style="39" customWidth="1"/>
    <col min="990" max="990" width="38.88671875" style="39" customWidth="1"/>
    <col min="991" max="991" width="13.44140625" style="39" customWidth="1"/>
    <col min="992" max="992" width="12.44140625" style="39" customWidth="1"/>
    <col min="993" max="993" width="6.6640625" style="39" customWidth="1"/>
    <col min="994" max="994" width="11.33203125" style="39" customWidth="1"/>
    <col min="995" max="995" width="6.6640625" style="39" customWidth="1"/>
    <col min="996" max="996" width="11.44140625" style="39" customWidth="1"/>
    <col min="997" max="997" width="6.6640625" style="39" customWidth="1"/>
    <col min="998" max="998" width="11.5546875" style="39" customWidth="1"/>
    <col min="999" max="999" width="6.6640625" style="39" customWidth="1"/>
    <col min="1000" max="1000" width="11.33203125" style="39" customWidth="1"/>
    <col min="1001" max="1001" width="7.5546875" style="39" customWidth="1"/>
    <col min="1002" max="1002" width="11.44140625" style="39" customWidth="1"/>
    <col min="1003" max="1003" width="7.109375" style="39" customWidth="1"/>
    <col min="1004" max="1004" width="11.33203125" style="39" customWidth="1"/>
    <col min="1005" max="1005" width="6.6640625" style="39" customWidth="1"/>
    <col min="1006" max="1006" width="11.109375" style="39" customWidth="1"/>
    <col min="1007" max="1007" width="7" style="39" customWidth="1"/>
    <col min="1008" max="1008" width="12.44140625" style="39" customWidth="1"/>
    <col min="1009" max="1009" width="6.6640625" style="39" customWidth="1"/>
    <col min="1010" max="1010" width="12.33203125" style="39" customWidth="1"/>
    <col min="1011" max="1011" width="6.6640625" style="39" customWidth="1"/>
    <col min="1012" max="1012" width="12.33203125" style="39" customWidth="1"/>
    <col min="1013" max="1013" width="6.6640625" style="39" customWidth="1"/>
    <col min="1014" max="1014" width="12.33203125" style="39" customWidth="1"/>
    <col min="1015" max="1015" width="6.6640625" style="39" customWidth="1"/>
    <col min="1016" max="1016" width="12.33203125" style="39" customWidth="1"/>
    <col min="1017" max="1017" width="6.6640625" style="39" customWidth="1"/>
    <col min="1018" max="1018" width="12.33203125" style="39" customWidth="1"/>
    <col min="1019" max="1019" width="6.6640625" style="39" customWidth="1"/>
    <col min="1020" max="1020" width="12.33203125" style="39" customWidth="1"/>
    <col min="1021" max="1021" width="6.6640625" style="39" customWidth="1"/>
    <col min="1022" max="1022" width="12.33203125" style="39" customWidth="1"/>
    <col min="1023" max="1023" width="6.6640625" style="39" customWidth="1"/>
    <col min="1024" max="1024" width="12.33203125" style="39" customWidth="1"/>
    <col min="1025" max="1025" width="6.6640625" style="39" customWidth="1"/>
    <col min="1026" max="1026" width="12.33203125" style="39" customWidth="1"/>
    <col min="1027" max="1027" width="6.6640625" style="39" customWidth="1"/>
    <col min="1028" max="1028" width="12.33203125" style="39" customWidth="1"/>
    <col min="1029" max="1029" width="14.5546875" style="39" customWidth="1"/>
    <col min="1030" max="1244" width="9.109375" style="39"/>
    <col min="1245" max="1245" width="4" style="39" customWidth="1"/>
    <col min="1246" max="1246" width="38.88671875" style="39" customWidth="1"/>
    <col min="1247" max="1247" width="13.44140625" style="39" customWidth="1"/>
    <col min="1248" max="1248" width="12.44140625" style="39" customWidth="1"/>
    <col min="1249" max="1249" width="6.6640625" style="39" customWidth="1"/>
    <col min="1250" max="1250" width="11.33203125" style="39" customWidth="1"/>
    <col min="1251" max="1251" width="6.6640625" style="39" customWidth="1"/>
    <col min="1252" max="1252" width="11.44140625" style="39" customWidth="1"/>
    <col min="1253" max="1253" width="6.6640625" style="39" customWidth="1"/>
    <col min="1254" max="1254" width="11.5546875" style="39" customWidth="1"/>
    <col min="1255" max="1255" width="6.6640625" style="39" customWidth="1"/>
    <col min="1256" max="1256" width="11.33203125" style="39" customWidth="1"/>
    <col min="1257" max="1257" width="7.5546875" style="39" customWidth="1"/>
    <col min="1258" max="1258" width="11.44140625" style="39" customWidth="1"/>
    <col min="1259" max="1259" width="7.109375" style="39" customWidth="1"/>
    <col min="1260" max="1260" width="11.33203125" style="39" customWidth="1"/>
    <col min="1261" max="1261" width="6.6640625" style="39" customWidth="1"/>
    <col min="1262" max="1262" width="11.109375" style="39" customWidth="1"/>
    <col min="1263" max="1263" width="7" style="39" customWidth="1"/>
    <col min="1264" max="1264" width="12.44140625" style="39" customWidth="1"/>
    <col min="1265" max="1265" width="6.6640625" style="39" customWidth="1"/>
    <col min="1266" max="1266" width="12.33203125" style="39" customWidth="1"/>
    <col min="1267" max="1267" width="6.6640625" style="39" customWidth="1"/>
    <col min="1268" max="1268" width="12.33203125" style="39" customWidth="1"/>
    <col min="1269" max="1269" width="6.6640625" style="39" customWidth="1"/>
    <col min="1270" max="1270" width="12.33203125" style="39" customWidth="1"/>
    <col min="1271" max="1271" width="6.6640625" style="39" customWidth="1"/>
    <col min="1272" max="1272" width="12.33203125" style="39" customWidth="1"/>
    <col min="1273" max="1273" width="6.6640625" style="39" customWidth="1"/>
    <col min="1274" max="1274" width="12.33203125" style="39" customWidth="1"/>
    <col min="1275" max="1275" width="6.6640625" style="39" customWidth="1"/>
    <col min="1276" max="1276" width="12.33203125" style="39" customWidth="1"/>
    <col min="1277" max="1277" width="6.6640625" style="39" customWidth="1"/>
    <col min="1278" max="1278" width="12.33203125" style="39" customWidth="1"/>
    <col min="1279" max="1279" width="6.6640625" style="39" customWidth="1"/>
    <col min="1280" max="1280" width="12.33203125" style="39" customWidth="1"/>
    <col min="1281" max="1281" width="6.6640625" style="39" customWidth="1"/>
    <col min="1282" max="1282" width="12.33203125" style="39" customWidth="1"/>
    <col min="1283" max="1283" width="6.6640625" style="39" customWidth="1"/>
    <col min="1284" max="1284" width="12.33203125" style="39" customWidth="1"/>
    <col min="1285" max="1285" width="14.5546875" style="39" customWidth="1"/>
    <col min="1286" max="1500" width="9.109375" style="39"/>
    <col min="1501" max="1501" width="4" style="39" customWidth="1"/>
    <col min="1502" max="1502" width="38.88671875" style="39" customWidth="1"/>
    <col min="1503" max="1503" width="13.44140625" style="39" customWidth="1"/>
    <col min="1504" max="1504" width="12.44140625" style="39" customWidth="1"/>
    <col min="1505" max="1505" width="6.6640625" style="39" customWidth="1"/>
    <col min="1506" max="1506" width="11.33203125" style="39" customWidth="1"/>
    <col min="1507" max="1507" width="6.6640625" style="39" customWidth="1"/>
    <col min="1508" max="1508" width="11.44140625" style="39" customWidth="1"/>
    <col min="1509" max="1509" width="6.6640625" style="39" customWidth="1"/>
    <col min="1510" max="1510" width="11.5546875" style="39" customWidth="1"/>
    <col min="1511" max="1511" width="6.6640625" style="39" customWidth="1"/>
    <col min="1512" max="1512" width="11.33203125" style="39" customWidth="1"/>
    <col min="1513" max="1513" width="7.5546875" style="39" customWidth="1"/>
    <col min="1514" max="1514" width="11.44140625" style="39" customWidth="1"/>
    <col min="1515" max="1515" width="7.109375" style="39" customWidth="1"/>
    <col min="1516" max="1516" width="11.33203125" style="39" customWidth="1"/>
    <col min="1517" max="1517" width="6.6640625" style="39" customWidth="1"/>
    <col min="1518" max="1518" width="11.109375" style="39" customWidth="1"/>
    <col min="1519" max="1519" width="7" style="39" customWidth="1"/>
    <col min="1520" max="1520" width="12.44140625" style="39" customWidth="1"/>
    <col min="1521" max="1521" width="6.6640625" style="39" customWidth="1"/>
    <col min="1522" max="1522" width="12.33203125" style="39" customWidth="1"/>
    <col min="1523" max="1523" width="6.6640625" style="39" customWidth="1"/>
    <col min="1524" max="1524" width="12.33203125" style="39" customWidth="1"/>
    <col min="1525" max="1525" width="6.6640625" style="39" customWidth="1"/>
    <col min="1526" max="1526" width="12.33203125" style="39" customWidth="1"/>
    <col min="1527" max="1527" width="6.6640625" style="39" customWidth="1"/>
    <col min="1528" max="1528" width="12.33203125" style="39" customWidth="1"/>
    <col min="1529" max="1529" width="6.6640625" style="39" customWidth="1"/>
    <col min="1530" max="1530" width="12.33203125" style="39" customWidth="1"/>
    <col min="1531" max="1531" width="6.6640625" style="39" customWidth="1"/>
    <col min="1532" max="1532" width="12.33203125" style="39" customWidth="1"/>
    <col min="1533" max="1533" width="6.6640625" style="39" customWidth="1"/>
    <col min="1534" max="1534" width="12.33203125" style="39" customWidth="1"/>
    <col min="1535" max="1535" width="6.6640625" style="39" customWidth="1"/>
    <col min="1536" max="1536" width="12.33203125" style="39" customWidth="1"/>
    <col min="1537" max="1537" width="6.6640625" style="39" customWidth="1"/>
    <col min="1538" max="1538" width="12.33203125" style="39" customWidth="1"/>
    <col min="1539" max="1539" width="6.6640625" style="39" customWidth="1"/>
    <col min="1540" max="1540" width="12.33203125" style="39" customWidth="1"/>
    <col min="1541" max="1541" width="14.5546875" style="39" customWidth="1"/>
    <col min="1542" max="1756" width="9.109375" style="39"/>
    <col min="1757" max="1757" width="4" style="39" customWidth="1"/>
    <col min="1758" max="1758" width="38.88671875" style="39" customWidth="1"/>
    <col min="1759" max="1759" width="13.44140625" style="39" customWidth="1"/>
    <col min="1760" max="1760" width="12.44140625" style="39" customWidth="1"/>
    <col min="1761" max="1761" width="6.6640625" style="39" customWidth="1"/>
    <col min="1762" max="1762" width="11.33203125" style="39" customWidth="1"/>
    <col min="1763" max="1763" width="6.6640625" style="39" customWidth="1"/>
    <col min="1764" max="1764" width="11.44140625" style="39" customWidth="1"/>
    <col min="1765" max="1765" width="6.6640625" style="39" customWidth="1"/>
    <col min="1766" max="1766" width="11.5546875" style="39" customWidth="1"/>
    <col min="1767" max="1767" width="6.6640625" style="39" customWidth="1"/>
    <col min="1768" max="1768" width="11.33203125" style="39" customWidth="1"/>
    <col min="1769" max="1769" width="7.5546875" style="39" customWidth="1"/>
    <col min="1770" max="1770" width="11.44140625" style="39" customWidth="1"/>
    <col min="1771" max="1771" width="7.109375" style="39" customWidth="1"/>
    <col min="1772" max="1772" width="11.33203125" style="39" customWidth="1"/>
    <col min="1773" max="1773" width="6.6640625" style="39" customWidth="1"/>
    <col min="1774" max="1774" width="11.109375" style="39" customWidth="1"/>
    <col min="1775" max="1775" width="7" style="39" customWidth="1"/>
    <col min="1776" max="1776" width="12.44140625" style="39" customWidth="1"/>
    <col min="1777" max="1777" width="6.6640625" style="39" customWidth="1"/>
    <col min="1778" max="1778" width="12.33203125" style="39" customWidth="1"/>
    <col min="1779" max="1779" width="6.6640625" style="39" customWidth="1"/>
    <col min="1780" max="1780" width="12.33203125" style="39" customWidth="1"/>
    <col min="1781" max="1781" width="6.6640625" style="39" customWidth="1"/>
    <col min="1782" max="1782" width="12.33203125" style="39" customWidth="1"/>
    <col min="1783" max="1783" width="6.6640625" style="39" customWidth="1"/>
    <col min="1784" max="1784" width="12.33203125" style="39" customWidth="1"/>
    <col min="1785" max="1785" width="6.6640625" style="39" customWidth="1"/>
    <col min="1786" max="1786" width="12.33203125" style="39" customWidth="1"/>
    <col min="1787" max="1787" width="6.6640625" style="39" customWidth="1"/>
    <col min="1788" max="1788" width="12.33203125" style="39" customWidth="1"/>
    <col min="1789" max="1789" width="6.6640625" style="39" customWidth="1"/>
    <col min="1790" max="1790" width="12.33203125" style="39" customWidth="1"/>
    <col min="1791" max="1791" width="6.6640625" style="39" customWidth="1"/>
    <col min="1792" max="1792" width="12.33203125" style="39" customWidth="1"/>
    <col min="1793" max="1793" width="6.6640625" style="39" customWidth="1"/>
    <col min="1794" max="1794" width="12.33203125" style="39" customWidth="1"/>
    <col min="1795" max="1795" width="6.6640625" style="39" customWidth="1"/>
    <col min="1796" max="1796" width="12.33203125" style="39" customWidth="1"/>
    <col min="1797" max="1797" width="14.5546875" style="39" customWidth="1"/>
    <col min="1798" max="2012" width="9.109375" style="39"/>
    <col min="2013" max="2013" width="4" style="39" customWidth="1"/>
    <col min="2014" max="2014" width="38.88671875" style="39" customWidth="1"/>
    <col min="2015" max="2015" width="13.44140625" style="39" customWidth="1"/>
    <col min="2016" max="2016" width="12.44140625" style="39" customWidth="1"/>
    <col min="2017" max="2017" width="6.6640625" style="39" customWidth="1"/>
    <col min="2018" max="2018" width="11.33203125" style="39" customWidth="1"/>
    <col min="2019" max="2019" width="6.6640625" style="39" customWidth="1"/>
    <col min="2020" max="2020" width="11.44140625" style="39" customWidth="1"/>
    <col min="2021" max="2021" width="6.6640625" style="39" customWidth="1"/>
    <col min="2022" max="2022" width="11.5546875" style="39" customWidth="1"/>
    <col min="2023" max="2023" width="6.6640625" style="39" customWidth="1"/>
    <col min="2024" max="2024" width="11.33203125" style="39" customWidth="1"/>
    <col min="2025" max="2025" width="7.5546875" style="39" customWidth="1"/>
    <col min="2026" max="2026" width="11.44140625" style="39" customWidth="1"/>
    <col min="2027" max="2027" width="7.109375" style="39" customWidth="1"/>
    <col min="2028" max="2028" width="11.33203125" style="39" customWidth="1"/>
    <col min="2029" max="2029" width="6.6640625" style="39" customWidth="1"/>
    <col min="2030" max="2030" width="11.109375" style="39" customWidth="1"/>
    <col min="2031" max="2031" width="7" style="39" customWidth="1"/>
    <col min="2032" max="2032" width="12.44140625" style="39" customWidth="1"/>
    <col min="2033" max="2033" width="6.6640625" style="39" customWidth="1"/>
    <col min="2034" max="2034" width="12.33203125" style="39" customWidth="1"/>
    <col min="2035" max="2035" width="6.6640625" style="39" customWidth="1"/>
    <col min="2036" max="2036" width="12.33203125" style="39" customWidth="1"/>
    <col min="2037" max="2037" width="6.6640625" style="39" customWidth="1"/>
    <col min="2038" max="2038" width="12.33203125" style="39" customWidth="1"/>
    <col min="2039" max="2039" width="6.6640625" style="39" customWidth="1"/>
    <col min="2040" max="2040" width="12.33203125" style="39" customWidth="1"/>
    <col min="2041" max="2041" width="6.6640625" style="39" customWidth="1"/>
    <col min="2042" max="2042" width="12.33203125" style="39" customWidth="1"/>
    <col min="2043" max="2043" width="6.6640625" style="39" customWidth="1"/>
    <col min="2044" max="2044" width="12.33203125" style="39" customWidth="1"/>
    <col min="2045" max="2045" width="6.6640625" style="39" customWidth="1"/>
    <col min="2046" max="2046" width="12.33203125" style="39" customWidth="1"/>
    <col min="2047" max="2047" width="6.6640625" style="39" customWidth="1"/>
    <col min="2048" max="2048" width="12.33203125" style="39" customWidth="1"/>
    <col min="2049" max="2049" width="6.6640625" style="39" customWidth="1"/>
    <col min="2050" max="2050" width="12.33203125" style="39" customWidth="1"/>
    <col min="2051" max="2051" width="6.6640625" style="39" customWidth="1"/>
    <col min="2052" max="2052" width="12.33203125" style="39" customWidth="1"/>
    <col min="2053" max="2053" width="14.5546875" style="39" customWidth="1"/>
    <col min="2054" max="2268" width="9.109375" style="39"/>
    <col min="2269" max="2269" width="4" style="39" customWidth="1"/>
    <col min="2270" max="2270" width="38.88671875" style="39" customWidth="1"/>
    <col min="2271" max="2271" width="13.44140625" style="39" customWidth="1"/>
    <col min="2272" max="2272" width="12.44140625" style="39" customWidth="1"/>
    <col min="2273" max="2273" width="6.6640625" style="39" customWidth="1"/>
    <col min="2274" max="2274" width="11.33203125" style="39" customWidth="1"/>
    <col min="2275" max="2275" width="6.6640625" style="39" customWidth="1"/>
    <col min="2276" max="2276" width="11.44140625" style="39" customWidth="1"/>
    <col min="2277" max="2277" width="6.6640625" style="39" customWidth="1"/>
    <col min="2278" max="2278" width="11.5546875" style="39" customWidth="1"/>
    <col min="2279" max="2279" width="6.6640625" style="39" customWidth="1"/>
    <col min="2280" max="2280" width="11.33203125" style="39" customWidth="1"/>
    <col min="2281" max="2281" width="7.5546875" style="39" customWidth="1"/>
    <col min="2282" max="2282" width="11.44140625" style="39" customWidth="1"/>
    <col min="2283" max="2283" width="7.109375" style="39" customWidth="1"/>
    <col min="2284" max="2284" width="11.33203125" style="39" customWidth="1"/>
    <col min="2285" max="2285" width="6.6640625" style="39" customWidth="1"/>
    <col min="2286" max="2286" width="11.109375" style="39" customWidth="1"/>
    <col min="2287" max="2287" width="7" style="39" customWidth="1"/>
    <col min="2288" max="2288" width="12.44140625" style="39" customWidth="1"/>
    <col min="2289" max="2289" width="6.6640625" style="39" customWidth="1"/>
    <col min="2290" max="2290" width="12.33203125" style="39" customWidth="1"/>
    <col min="2291" max="2291" width="6.6640625" style="39" customWidth="1"/>
    <col min="2292" max="2292" width="12.33203125" style="39" customWidth="1"/>
    <col min="2293" max="2293" width="6.6640625" style="39" customWidth="1"/>
    <col min="2294" max="2294" width="12.33203125" style="39" customWidth="1"/>
    <col min="2295" max="2295" width="6.6640625" style="39" customWidth="1"/>
    <col min="2296" max="2296" width="12.33203125" style="39" customWidth="1"/>
    <col min="2297" max="2297" width="6.6640625" style="39" customWidth="1"/>
    <col min="2298" max="2298" width="12.33203125" style="39" customWidth="1"/>
    <col min="2299" max="2299" width="6.6640625" style="39" customWidth="1"/>
    <col min="2300" max="2300" width="12.33203125" style="39" customWidth="1"/>
    <col min="2301" max="2301" width="6.6640625" style="39" customWidth="1"/>
    <col min="2302" max="2302" width="12.33203125" style="39" customWidth="1"/>
    <col min="2303" max="2303" width="6.6640625" style="39" customWidth="1"/>
    <col min="2304" max="2304" width="12.33203125" style="39" customWidth="1"/>
    <col min="2305" max="2305" width="6.6640625" style="39" customWidth="1"/>
    <col min="2306" max="2306" width="12.33203125" style="39" customWidth="1"/>
    <col min="2307" max="2307" width="6.6640625" style="39" customWidth="1"/>
    <col min="2308" max="2308" width="12.33203125" style="39" customWidth="1"/>
    <col min="2309" max="2309" width="14.5546875" style="39" customWidth="1"/>
    <col min="2310" max="2524" width="9.109375" style="39"/>
    <col min="2525" max="2525" width="4" style="39" customWidth="1"/>
    <col min="2526" max="2526" width="38.88671875" style="39" customWidth="1"/>
    <col min="2527" max="2527" width="13.44140625" style="39" customWidth="1"/>
    <col min="2528" max="2528" width="12.44140625" style="39" customWidth="1"/>
    <col min="2529" max="2529" width="6.6640625" style="39" customWidth="1"/>
    <col min="2530" max="2530" width="11.33203125" style="39" customWidth="1"/>
    <col min="2531" max="2531" width="6.6640625" style="39" customWidth="1"/>
    <col min="2532" max="2532" width="11.44140625" style="39" customWidth="1"/>
    <col min="2533" max="2533" width="6.6640625" style="39" customWidth="1"/>
    <col min="2534" max="2534" width="11.5546875" style="39" customWidth="1"/>
    <col min="2535" max="2535" width="6.6640625" style="39" customWidth="1"/>
    <col min="2536" max="2536" width="11.33203125" style="39" customWidth="1"/>
    <col min="2537" max="2537" width="7.5546875" style="39" customWidth="1"/>
    <col min="2538" max="2538" width="11.44140625" style="39" customWidth="1"/>
    <col min="2539" max="2539" width="7.109375" style="39" customWidth="1"/>
    <col min="2540" max="2540" width="11.33203125" style="39" customWidth="1"/>
    <col min="2541" max="2541" width="6.6640625" style="39" customWidth="1"/>
    <col min="2542" max="2542" width="11.109375" style="39" customWidth="1"/>
    <col min="2543" max="2543" width="7" style="39" customWidth="1"/>
    <col min="2544" max="2544" width="12.44140625" style="39" customWidth="1"/>
    <col min="2545" max="2545" width="6.6640625" style="39" customWidth="1"/>
    <col min="2546" max="2546" width="12.33203125" style="39" customWidth="1"/>
    <col min="2547" max="2547" width="6.6640625" style="39" customWidth="1"/>
    <col min="2548" max="2548" width="12.33203125" style="39" customWidth="1"/>
    <col min="2549" max="2549" width="6.6640625" style="39" customWidth="1"/>
    <col min="2550" max="2550" width="12.33203125" style="39" customWidth="1"/>
    <col min="2551" max="2551" width="6.6640625" style="39" customWidth="1"/>
    <col min="2552" max="2552" width="12.33203125" style="39" customWidth="1"/>
    <col min="2553" max="2553" width="6.6640625" style="39" customWidth="1"/>
    <col min="2554" max="2554" width="12.33203125" style="39" customWidth="1"/>
    <col min="2555" max="2555" width="6.6640625" style="39" customWidth="1"/>
    <col min="2556" max="2556" width="12.33203125" style="39" customWidth="1"/>
    <col min="2557" max="2557" width="6.6640625" style="39" customWidth="1"/>
    <col min="2558" max="2558" width="12.33203125" style="39" customWidth="1"/>
    <col min="2559" max="2559" width="6.6640625" style="39" customWidth="1"/>
    <col min="2560" max="2560" width="12.33203125" style="39" customWidth="1"/>
    <col min="2561" max="2561" width="6.6640625" style="39" customWidth="1"/>
    <col min="2562" max="2562" width="12.33203125" style="39" customWidth="1"/>
    <col min="2563" max="2563" width="6.6640625" style="39" customWidth="1"/>
    <col min="2564" max="2564" width="12.33203125" style="39" customWidth="1"/>
    <col min="2565" max="2565" width="14.5546875" style="39" customWidth="1"/>
    <col min="2566" max="2780" width="9.109375" style="39"/>
    <col min="2781" max="2781" width="4" style="39" customWidth="1"/>
    <col min="2782" max="2782" width="38.88671875" style="39" customWidth="1"/>
    <col min="2783" max="2783" width="13.44140625" style="39" customWidth="1"/>
    <col min="2784" max="2784" width="12.44140625" style="39" customWidth="1"/>
    <col min="2785" max="2785" width="6.6640625" style="39" customWidth="1"/>
    <col min="2786" max="2786" width="11.33203125" style="39" customWidth="1"/>
    <col min="2787" max="2787" width="6.6640625" style="39" customWidth="1"/>
    <col min="2788" max="2788" width="11.44140625" style="39" customWidth="1"/>
    <col min="2789" max="2789" width="6.6640625" style="39" customWidth="1"/>
    <col min="2790" max="2790" width="11.5546875" style="39" customWidth="1"/>
    <col min="2791" max="2791" width="6.6640625" style="39" customWidth="1"/>
    <col min="2792" max="2792" width="11.33203125" style="39" customWidth="1"/>
    <col min="2793" max="2793" width="7.5546875" style="39" customWidth="1"/>
    <col min="2794" max="2794" width="11.44140625" style="39" customWidth="1"/>
    <col min="2795" max="2795" width="7.109375" style="39" customWidth="1"/>
    <col min="2796" max="2796" width="11.33203125" style="39" customWidth="1"/>
    <col min="2797" max="2797" width="6.6640625" style="39" customWidth="1"/>
    <col min="2798" max="2798" width="11.109375" style="39" customWidth="1"/>
    <col min="2799" max="2799" width="7" style="39" customWidth="1"/>
    <col min="2800" max="2800" width="12.44140625" style="39" customWidth="1"/>
    <col min="2801" max="2801" width="6.6640625" style="39" customWidth="1"/>
    <col min="2802" max="2802" width="12.33203125" style="39" customWidth="1"/>
    <col min="2803" max="2803" width="6.6640625" style="39" customWidth="1"/>
    <col min="2804" max="2804" width="12.33203125" style="39" customWidth="1"/>
    <col min="2805" max="2805" width="6.6640625" style="39" customWidth="1"/>
    <col min="2806" max="2806" width="12.33203125" style="39" customWidth="1"/>
    <col min="2807" max="2807" width="6.6640625" style="39" customWidth="1"/>
    <col min="2808" max="2808" width="12.33203125" style="39" customWidth="1"/>
    <col min="2809" max="2809" width="6.6640625" style="39" customWidth="1"/>
    <col min="2810" max="2810" width="12.33203125" style="39" customWidth="1"/>
    <col min="2811" max="2811" width="6.6640625" style="39" customWidth="1"/>
    <col min="2812" max="2812" width="12.33203125" style="39" customWidth="1"/>
    <col min="2813" max="2813" width="6.6640625" style="39" customWidth="1"/>
    <col min="2814" max="2814" width="12.33203125" style="39" customWidth="1"/>
    <col min="2815" max="2815" width="6.6640625" style="39" customWidth="1"/>
    <col min="2816" max="2816" width="12.33203125" style="39" customWidth="1"/>
    <col min="2817" max="2817" width="6.6640625" style="39" customWidth="1"/>
    <col min="2818" max="2818" width="12.33203125" style="39" customWidth="1"/>
    <col min="2819" max="2819" width="6.6640625" style="39" customWidth="1"/>
    <col min="2820" max="2820" width="12.33203125" style="39" customWidth="1"/>
    <col min="2821" max="2821" width="14.5546875" style="39" customWidth="1"/>
    <col min="2822" max="3036" width="9.109375" style="39"/>
    <col min="3037" max="3037" width="4" style="39" customWidth="1"/>
    <col min="3038" max="3038" width="38.88671875" style="39" customWidth="1"/>
    <col min="3039" max="3039" width="13.44140625" style="39" customWidth="1"/>
    <col min="3040" max="3040" width="12.44140625" style="39" customWidth="1"/>
    <col min="3041" max="3041" width="6.6640625" style="39" customWidth="1"/>
    <col min="3042" max="3042" width="11.33203125" style="39" customWidth="1"/>
    <col min="3043" max="3043" width="6.6640625" style="39" customWidth="1"/>
    <col min="3044" max="3044" width="11.44140625" style="39" customWidth="1"/>
    <col min="3045" max="3045" width="6.6640625" style="39" customWidth="1"/>
    <col min="3046" max="3046" width="11.5546875" style="39" customWidth="1"/>
    <col min="3047" max="3047" width="6.6640625" style="39" customWidth="1"/>
    <col min="3048" max="3048" width="11.33203125" style="39" customWidth="1"/>
    <col min="3049" max="3049" width="7.5546875" style="39" customWidth="1"/>
    <col min="3050" max="3050" width="11.44140625" style="39" customWidth="1"/>
    <col min="3051" max="3051" width="7.109375" style="39" customWidth="1"/>
    <col min="3052" max="3052" width="11.33203125" style="39" customWidth="1"/>
    <col min="3053" max="3053" width="6.6640625" style="39" customWidth="1"/>
    <col min="3054" max="3054" width="11.109375" style="39" customWidth="1"/>
    <col min="3055" max="3055" width="7" style="39" customWidth="1"/>
    <col min="3056" max="3056" width="12.44140625" style="39" customWidth="1"/>
    <col min="3057" max="3057" width="6.6640625" style="39" customWidth="1"/>
    <col min="3058" max="3058" width="12.33203125" style="39" customWidth="1"/>
    <col min="3059" max="3059" width="6.6640625" style="39" customWidth="1"/>
    <col min="3060" max="3060" width="12.33203125" style="39" customWidth="1"/>
    <col min="3061" max="3061" width="6.6640625" style="39" customWidth="1"/>
    <col min="3062" max="3062" width="12.33203125" style="39" customWidth="1"/>
    <col min="3063" max="3063" width="6.6640625" style="39" customWidth="1"/>
    <col min="3064" max="3064" width="12.33203125" style="39" customWidth="1"/>
    <col min="3065" max="3065" width="6.6640625" style="39" customWidth="1"/>
    <col min="3066" max="3066" width="12.33203125" style="39" customWidth="1"/>
    <col min="3067" max="3067" width="6.6640625" style="39" customWidth="1"/>
    <col min="3068" max="3068" width="12.33203125" style="39" customWidth="1"/>
    <col min="3069" max="3069" width="6.6640625" style="39" customWidth="1"/>
    <col min="3070" max="3070" width="12.33203125" style="39" customWidth="1"/>
    <col min="3071" max="3071" width="6.6640625" style="39" customWidth="1"/>
    <col min="3072" max="3072" width="12.33203125" style="39" customWidth="1"/>
    <col min="3073" max="3073" width="6.6640625" style="39" customWidth="1"/>
    <col min="3074" max="3074" width="12.33203125" style="39" customWidth="1"/>
    <col min="3075" max="3075" width="6.6640625" style="39" customWidth="1"/>
    <col min="3076" max="3076" width="12.33203125" style="39" customWidth="1"/>
    <col min="3077" max="3077" width="14.5546875" style="39" customWidth="1"/>
    <col min="3078" max="3292" width="9.109375" style="39"/>
    <col min="3293" max="3293" width="4" style="39" customWidth="1"/>
    <col min="3294" max="3294" width="38.88671875" style="39" customWidth="1"/>
    <col min="3295" max="3295" width="13.44140625" style="39" customWidth="1"/>
    <col min="3296" max="3296" width="12.44140625" style="39" customWidth="1"/>
    <col min="3297" max="3297" width="6.6640625" style="39" customWidth="1"/>
    <col min="3298" max="3298" width="11.33203125" style="39" customWidth="1"/>
    <col min="3299" max="3299" width="6.6640625" style="39" customWidth="1"/>
    <col min="3300" max="3300" width="11.44140625" style="39" customWidth="1"/>
    <col min="3301" max="3301" width="6.6640625" style="39" customWidth="1"/>
    <col min="3302" max="3302" width="11.5546875" style="39" customWidth="1"/>
    <col min="3303" max="3303" width="6.6640625" style="39" customWidth="1"/>
    <col min="3304" max="3304" width="11.33203125" style="39" customWidth="1"/>
    <col min="3305" max="3305" width="7.5546875" style="39" customWidth="1"/>
    <col min="3306" max="3306" width="11.44140625" style="39" customWidth="1"/>
    <col min="3307" max="3307" width="7.109375" style="39" customWidth="1"/>
    <col min="3308" max="3308" width="11.33203125" style="39" customWidth="1"/>
    <col min="3309" max="3309" width="6.6640625" style="39" customWidth="1"/>
    <col min="3310" max="3310" width="11.109375" style="39" customWidth="1"/>
    <col min="3311" max="3311" width="7" style="39" customWidth="1"/>
    <col min="3312" max="3312" width="12.44140625" style="39" customWidth="1"/>
    <col min="3313" max="3313" width="6.6640625" style="39" customWidth="1"/>
    <col min="3314" max="3314" width="12.33203125" style="39" customWidth="1"/>
    <col min="3315" max="3315" width="6.6640625" style="39" customWidth="1"/>
    <col min="3316" max="3316" width="12.33203125" style="39" customWidth="1"/>
    <col min="3317" max="3317" width="6.6640625" style="39" customWidth="1"/>
    <col min="3318" max="3318" width="12.33203125" style="39" customWidth="1"/>
    <col min="3319" max="3319" width="6.6640625" style="39" customWidth="1"/>
    <col min="3320" max="3320" width="12.33203125" style="39" customWidth="1"/>
    <col min="3321" max="3321" width="6.6640625" style="39" customWidth="1"/>
    <col min="3322" max="3322" width="12.33203125" style="39" customWidth="1"/>
    <col min="3323" max="3323" width="6.6640625" style="39" customWidth="1"/>
    <col min="3324" max="3324" width="12.33203125" style="39" customWidth="1"/>
    <col min="3325" max="3325" width="6.6640625" style="39" customWidth="1"/>
    <col min="3326" max="3326" width="12.33203125" style="39" customWidth="1"/>
    <col min="3327" max="3327" width="6.6640625" style="39" customWidth="1"/>
    <col min="3328" max="3328" width="12.33203125" style="39" customWidth="1"/>
    <col min="3329" max="3329" width="6.6640625" style="39" customWidth="1"/>
    <col min="3330" max="3330" width="12.33203125" style="39" customWidth="1"/>
    <col min="3331" max="3331" width="6.6640625" style="39" customWidth="1"/>
    <col min="3332" max="3332" width="12.33203125" style="39" customWidth="1"/>
    <col min="3333" max="3333" width="14.5546875" style="39" customWidth="1"/>
    <col min="3334" max="3548" width="9.109375" style="39"/>
    <col min="3549" max="3549" width="4" style="39" customWidth="1"/>
    <col min="3550" max="3550" width="38.88671875" style="39" customWidth="1"/>
    <col min="3551" max="3551" width="13.44140625" style="39" customWidth="1"/>
    <col min="3552" max="3552" width="12.44140625" style="39" customWidth="1"/>
    <col min="3553" max="3553" width="6.6640625" style="39" customWidth="1"/>
    <col min="3554" max="3554" width="11.33203125" style="39" customWidth="1"/>
    <col min="3555" max="3555" width="6.6640625" style="39" customWidth="1"/>
    <col min="3556" max="3556" width="11.44140625" style="39" customWidth="1"/>
    <col min="3557" max="3557" width="6.6640625" style="39" customWidth="1"/>
    <col min="3558" max="3558" width="11.5546875" style="39" customWidth="1"/>
    <col min="3559" max="3559" width="6.6640625" style="39" customWidth="1"/>
    <col min="3560" max="3560" width="11.33203125" style="39" customWidth="1"/>
    <col min="3561" max="3561" width="7.5546875" style="39" customWidth="1"/>
    <col min="3562" max="3562" width="11.44140625" style="39" customWidth="1"/>
    <col min="3563" max="3563" width="7.109375" style="39" customWidth="1"/>
    <col min="3564" max="3564" width="11.33203125" style="39" customWidth="1"/>
    <col min="3565" max="3565" width="6.6640625" style="39" customWidth="1"/>
    <col min="3566" max="3566" width="11.109375" style="39" customWidth="1"/>
    <col min="3567" max="3567" width="7" style="39" customWidth="1"/>
    <col min="3568" max="3568" width="12.44140625" style="39" customWidth="1"/>
    <col min="3569" max="3569" width="6.6640625" style="39" customWidth="1"/>
    <col min="3570" max="3570" width="12.33203125" style="39" customWidth="1"/>
    <col min="3571" max="3571" width="6.6640625" style="39" customWidth="1"/>
    <col min="3572" max="3572" width="12.33203125" style="39" customWidth="1"/>
    <col min="3573" max="3573" width="6.6640625" style="39" customWidth="1"/>
    <col min="3574" max="3574" width="12.33203125" style="39" customWidth="1"/>
    <col min="3575" max="3575" width="6.6640625" style="39" customWidth="1"/>
    <col min="3576" max="3576" width="12.33203125" style="39" customWidth="1"/>
    <col min="3577" max="3577" width="6.6640625" style="39" customWidth="1"/>
    <col min="3578" max="3578" width="12.33203125" style="39" customWidth="1"/>
    <col min="3579" max="3579" width="6.6640625" style="39" customWidth="1"/>
    <col min="3580" max="3580" width="12.33203125" style="39" customWidth="1"/>
    <col min="3581" max="3581" width="6.6640625" style="39" customWidth="1"/>
    <col min="3582" max="3582" width="12.33203125" style="39" customWidth="1"/>
    <col min="3583" max="3583" width="6.6640625" style="39" customWidth="1"/>
    <col min="3584" max="3584" width="12.33203125" style="39" customWidth="1"/>
    <col min="3585" max="3585" width="6.6640625" style="39" customWidth="1"/>
    <col min="3586" max="3586" width="12.33203125" style="39" customWidth="1"/>
    <col min="3587" max="3587" width="6.6640625" style="39" customWidth="1"/>
    <col min="3588" max="3588" width="12.33203125" style="39" customWidth="1"/>
    <col min="3589" max="3589" width="14.5546875" style="39" customWidth="1"/>
    <col min="3590" max="3804" width="9.109375" style="39"/>
    <col min="3805" max="3805" width="4" style="39" customWidth="1"/>
    <col min="3806" max="3806" width="38.88671875" style="39" customWidth="1"/>
    <col min="3807" max="3807" width="13.44140625" style="39" customWidth="1"/>
    <col min="3808" max="3808" width="12.44140625" style="39" customWidth="1"/>
    <col min="3809" max="3809" width="6.6640625" style="39" customWidth="1"/>
    <col min="3810" max="3810" width="11.33203125" style="39" customWidth="1"/>
    <col min="3811" max="3811" width="6.6640625" style="39" customWidth="1"/>
    <col min="3812" max="3812" width="11.44140625" style="39" customWidth="1"/>
    <col min="3813" max="3813" width="6.6640625" style="39" customWidth="1"/>
    <col min="3814" max="3814" width="11.5546875" style="39" customWidth="1"/>
    <col min="3815" max="3815" width="6.6640625" style="39" customWidth="1"/>
    <col min="3816" max="3816" width="11.33203125" style="39" customWidth="1"/>
    <col min="3817" max="3817" width="7.5546875" style="39" customWidth="1"/>
    <col min="3818" max="3818" width="11.44140625" style="39" customWidth="1"/>
    <col min="3819" max="3819" width="7.109375" style="39" customWidth="1"/>
    <col min="3820" max="3820" width="11.33203125" style="39" customWidth="1"/>
    <col min="3821" max="3821" width="6.6640625" style="39" customWidth="1"/>
    <col min="3822" max="3822" width="11.109375" style="39" customWidth="1"/>
    <col min="3823" max="3823" width="7" style="39" customWidth="1"/>
    <col min="3824" max="3824" width="12.44140625" style="39" customWidth="1"/>
    <col min="3825" max="3825" width="6.6640625" style="39" customWidth="1"/>
    <col min="3826" max="3826" width="12.33203125" style="39" customWidth="1"/>
    <col min="3827" max="3827" width="6.6640625" style="39" customWidth="1"/>
    <col min="3828" max="3828" width="12.33203125" style="39" customWidth="1"/>
    <col min="3829" max="3829" width="6.6640625" style="39" customWidth="1"/>
    <col min="3830" max="3830" width="12.33203125" style="39" customWidth="1"/>
    <col min="3831" max="3831" width="6.6640625" style="39" customWidth="1"/>
    <col min="3832" max="3832" width="12.33203125" style="39" customWidth="1"/>
    <col min="3833" max="3833" width="6.6640625" style="39" customWidth="1"/>
    <col min="3834" max="3834" width="12.33203125" style="39" customWidth="1"/>
    <col min="3835" max="3835" width="6.6640625" style="39" customWidth="1"/>
    <col min="3836" max="3836" width="12.33203125" style="39" customWidth="1"/>
    <col min="3837" max="3837" width="6.6640625" style="39" customWidth="1"/>
    <col min="3838" max="3838" width="12.33203125" style="39" customWidth="1"/>
    <col min="3839" max="3839" width="6.6640625" style="39" customWidth="1"/>
    <col min="3840" max="3840" width="12.33203125" style="39" customWidth="1"/>
    <col min="3841" max="3841" width="6.6640625" style="39" customWidth="1"/>
    <col min="3842" max="3842" width="12.33203125" style="39" customWidth="1"/>
    <col min="3843" max="3843" width="6.6640625" style="39" customWidth="1"/>
    <col min="3844" max="3844" width="12.33203125" style="39" customWidth="1"/>
    <col min="3845" max="3845" width="14.5546875" style="39" customWidth="1"/>
    <col min="3846" max="4060" width="9.109375" style="39"/>
    <col min="4061" max="4061" width="4" style="39" customWidth="1"/>
    <col min="4062" max="4062" width="38.88671875" style="39" customWidth="1"/>
    <col min="4063" max="4063" width="13.44140625" style="39" customWidth="1"/>
    <col min="4064" max="4064" width="12.44140625" style="39" customWidth="1"/>
    <col min="4065" max="4065" width="6.6640625" style="39" customWidth="1"/>
    <col min="4066" max="4066" width="11.33203125" style="39" customWidth="1"/>
    <col min="4067" max="4067" width="6.6640625" style="39" customWidth="1"/>
    <col min="4068" max="4068" width="11.44140625" style="39" customWidth="1"/>
    <col min="4069" max="4069" width="6.6640625" style="39" customWidth="1"/>
    <col min="4070" max="4070" width="11.5546875" style="39" customWidth="1"/>
    <col min="4071" max="4071" width="6.6640625" style="39" customWidth="1"/>
    <col min="4072" max="4072" width="11.33203125" style="39" customWidth="1"/>
    <col min="4073" max="4073" width="7.5546875" style="39" customWidth="1"/>
    <col min="4074" max="4074" width="11.44140625" style="39" customWidth="1"/>
    <col min="4075" max="4075" width="7.109375" style="39" customWidth="1"/>
    <col min="4076" max="4076" width="11.33203125" style="39" customWidth="1"/>
    <col min="4077" max="4077" width="6.6640625" style="39" customWidth="1"/>
    <col min="4078" max="4078" width="11.109375" style="39" customWidth="1"/>
    <col min="4079" max="4079" width="7" style="39" customWidth="1"/>
    <col min="4080" max="4080" width="12.44140625" style="39" customWidth="1"/>
    <col min="4081" max="4081" width="6.6640625" style="39" customWidth="1"/>
    <col min="4082" max="4082" width="12.33203125" style="39" customWidth="1"/>
    <col min="4083" max="4083" width="6.6640625" style="39" customWidth="1"/>
    <col min="4084" max="4084" width="12.33203125" style="39" customWidth="1"/>
    <col min="4085" max="4085" width="6.6640625" style="39" customWidth="1"/>
    <col min="4086" max="4086" width="12.33203125" style="39" customWidth="1"/>
    <col min="4087" max="4087" width="6.6640625" style="39" customWidth="1"/>
    <col min="4088" max="4088" width="12.33203125" style="39" customWidth="1"/>
    <col min="4089" max="4089" width="6.6640625" style="39" customWidth="1"/>
    <col min="4090" max="4090" width="12.33203125" style="39" customWidth="1"/>
    <col min="4091" max="4091" width="6.6640625" style="39" customWidth="1"/>
    <col min="4092" max="4092" width="12.33203125" style="39" customWidth="1"/>
    <col min="4093" max="4093" width="6.6640625" style="39" customWidth="1"/>
    <col min="4094" max="4094" width="12.33203125" style="39" customWidth="1"/>
    <col min="4095" max="4095" width="6.6640625" style="39" customWidth="1"/>
    <col min="4096" max="4096" width="12.33203125" style="39" customWidth="1"/>
    <col min="4097" max="4097" width="6.6640625" style="39" customWidth="1"/>
    <col min="4098" max="4098" width="12.33203125" style="39" customWidth="1"/>
    <col min="4099" max="4099" width="6.6640625" style="39" customWidth="1"/>
    <col min="4100" max="4100" width="12.33203125" style="39" customWidth="1"/>
    <col min="4101" max="4101" width="14.5546875" style="39" customWidth="1"/>
    <col min="4102" max="4316" width="9.109375" style="39"/>
    <col min="4317" max="4317" width="4" style="39" customWidth="1"/>
    <col min="4318" max="4318" width="38.88671875" style="39" customWidth="1"/>
    <col min="4319" max="4319" width="13.44140625" style="39" customWidth="1"/>
    <col min="4320" max="4320" width="12.44140625" style="39" customWidth="1"/>
    <col min="4321" max="4321" width="6.6640625" style="39" customWidth="1"/>
    <col min="4322" max="4322" width="11.33203125" style="39" customWidth="1"/>
    <col min="4323" max="4323" width="6.6640625" style="39" customWidth="1"/>
    <col min="4324" max="4324" width="11.44140625" style="39" customWidth="1"/>
    <col min="4325" max="4325" width="6.6640625" style="39" customWidth="1"/>
    <col min="4326" max="4326" width="11.5546875" style="39" customWidth="1"/>
    <col min="4327" max="4327" width="6.6640625" style="39" customWidth="1"/>
    <col min="4328" max="4328" width="11.33203125" style="39" customWidth="1"/>
    <col min="4329" max="4329" width="7.5546875" style="39" customWidth="1"/>
    <col min="4330" max="4330" width="11.44140625" style="39" customWidth="1"/>
    <col min="4331" max="4331" width="7.109375" style="39" customWidth="1"/>
    <col min="4332" max="4332" width="11.33203125" style="39" customWidth="1"/>
    <col min="4333" max="4333" width="6.6640625" style="39" customWidth="1"/>
    <col min="4334" max="4334" width="11.109375" style="39" customWidth="1"/>
    <col min="4335" max="4335" width="7" style="39" customWidth="1"/>
    <col min="4336" max="4336" width="12.44140625" style="39" customWidth="1"/>
    <col min="4337" max="4337" width="6.6640625" style="39" customWidth="1"/>
    <col min="4338" max="4338" width="12.33203125" style="39" customWidth="1"/>
    <col min="4339" max="4339" width="6.6640625" style="39" customWidth="1"/>
    <col min="4340" max="4340" width="12.33203125" style="39" customWidth="1"/>
    <col min="4341" max="4341" width="6.6640625" style="39" customWidth="1"/>
    <col min="4342" max="4342" width="12.33203125" style="39" customWidth="1"/>
    <col min="4343" max="4343" width="6.6640625" style="39" customWidth="1"/>
    <col min="4344" max="4344" width="12.33203125" style="39" customWidth="1"/>
    <col min="4345" max="4345" width="6.6640625" style="39" customWidth="1"/>
    <col min="4346" max="4346" width="12.33203125" style="39" customWidth="1"/>
    <col min="4347" max="4347" width="6.6640625" style="39" customWidth="1"/>
    <col min="4348" max="4348" width="12.33203125" style="39" customWidth="1"/>
    <col min="4349" max="4349" width="6.6640625" style="39" customWidth="1"/>
    <col min="4350" max="4350" width="12.33203125" style="39" customWidth="1"/>
    <col min="4351" max="4351" width="6.6640625" style="39" customWidth="1"/>
    <col min="4352" max="4352" width="12.33203125" style="39" customWidth="1"/>
    <col min="4353" max="4353" width="6.6640625" style="39" customWidth="1"/>
    <col min="4354" max="4354" width="12.33203125" style="39" customWidth="1"/>
    <col min="4355" max="4355" width="6.6640625" style="39" customWidth="1"/>
    <col min="4356" max="4356" width="12.33203125" style="39" customWidth="1"/>
    <col min="4357" max="4357" width="14.5546875" style="39" customWidth="1"/>
    <col min="4358" max="4572" width="9.109375" style="39"/>
    <col min="4573" max="4573" width="4" style="39" customWidth="1"/>
    <col min="4574" max="4574" width="38.88671875" style="39" customWidth="1"/>
    <col min="4575" max="4575" width="13.44140625" style="39" customWidth="1"/>
    <col min="4576" max="4576" width="12.44140625" style="39" customWidth="1"/>
    <col min="4577" max="4577" width="6.6640625" style="39" customWidth="1"/>
    <col min="4578" max="4578" width="11.33203125" style="39" customWidth="1"/>
    <col min="4579" max="4579" width="6.6640625" style="39" customWidth="1"/>
    <col min="4580" max="4580" width="11.44140625" style="39" customWidth="1"/>
    <col min="4581" max="4581" width="6.6640625" style="39" customWidth="1"/>
    <col min="4582" max="4582" width="11.5546875" style="39" customWidth="1"/>
    <col min="4583" max="4583" width="6.6640625" style="39" customWidth="1"/>
    <col min="4584" max="4584" width="11.33203125" style="39" customWidth="1"/>
    <col min="4585" max="4585" width="7.5546875" style="39" customWidth="1"/>
    <col min="4586" max="4586" width="11.44140625" style="39" customWidth="1"/>
    <col min="4587" max="4587" width="7.109375" style="39" customWidth="1"/>
    <col min="4588" max="4588" width="11.33203125" style="39" customWidth="1"/>
    <col min="4589" max="4589" width="6.6640625" style="39" customWidth="1"/>
    <col min="4590" max="4590" width="11.109375" style="39" customWidth="1"/>
    <col min="4591" max="4591" width="7" style="39" customWidth="1"/>
    <col min="4592" max="4592" width="12.44140625" style="39" customWidth="1"/>
    <col min="4593" max="4593" width="6.6640625" style="39" customWidth="1"/>
    <col min="4594" max="4594" width="12.33203125" style="39" customWidth="1"/>
    <col min="4595" max="4595" width="6.6640625" style="39" customWidth="1"/>
    <col min="4596" max="4596" width="12.33203125" style="39" customWidth="1"/>
    <col min="4597" max="4597" width="6.6640625" style="39" customWidth="1"/>
    <col min="4598" max="4598" width="12.33203125" style="39" customWidth="1"/>
    <col min="4599" max="4599" width="6.6640625" style="39" customWidth="1"/>
    <col min="4600" max="4600" width="12.33203125" style="39" customWidth="1"/>
    <col min="4601" max="4601" width="6.6640625" style="39" customWidth="1"/>
    <col min="4602" max="4602" width="12.33203125" style="39" customWidth="1"/>
    <col min="4603" max="4603" width="6.6640625" style="39" customWidth="1"/>
    <col min="4604" max="4604" width="12.33203125" style="39" customWidth="1"/>
    <col min="4605" max="4605" width="6.6640625" style="39" customWidth="1"/>
    <col min="4606" max="4606" width="12.33203125" style="39" customWidth="1"/>
    <col min="4607" max="4607" width="6.6640625" style="39" customWidth="1"/>
    <col min="4608" max="4608" width="12.33203125" style="39" customWidth="1"/>
    <col min="4609" max="4609" width="6.6640625" style="39" customWidth="1"/>
    <col min="4610" max="4610" width="12.33203125" style="39" customWidth="1"/>
    <col min="4611" max="4611" width="6.6640625" style="39" customWidth="1"/>
    <col min="4612" max="4612" width="12.33203125" style="39" customWidth="1"/>
    <col min="4613" max="4613" width="14.5546875" style="39" customWidth="1"/>
    <col min="4614" max="4828" width="9.109375" style="39"/>
    <col min="4829" max="4829" width="4" style="39" customWidth="1"/>
    <col min="4830" max="4830" width="38.88671875" style="39" customWidth="1"/>
    <col min="4831" max="4831" width="13.44140625" style="39" customWidth="1"/>
    <col min="4832" max="4832" width="12.44140625" style="39" customWidth="1"/>
    <col min="4833" max="4833" width="6.6640625" style="39" customWidth="1"/>
    <col min="4834" max="4834" width="11.33203125" style="39" customWidth="1"/>
    <col min="4835" max="4835" width="6.6640625" style="39" customWidth="1"/>
    <col min="4836" max="4836" width="11.44140625" style="39" customWidth="1"/>
    <col min="4837" max="4837" width="6.6640625" style="39" customWidth="1"/>
    <col min="4838" max="4838" width="11.5546875" style="39" customWidth="1"/>
    <col min="4839" max="4839" width="6.6640625" style="39" customWidth="1"/>
    <col min="4840" max="4840" width="11.33203125" style="39" customWidth="1"/>
    <col min="4841" max="4841" width="7.5546875" style="39" customWidth="1"/>
    <col min="4842" max="4842" width="11.44140625" style="39" customWidth="1"/>
    <col min="4843" max="4843" width="7.109375" style="39" customWidth="1"/>
    <col min="4844" max="4844" width="11.33203125" style="39" customWidth="1"/>
    <col min="4845" max="4845" width="6.6640625" style="39" customWidth="1"/>
    <col min="4846" max="4846" width="11.109375" style="39" customWidth="1"/>
    <col min="4847" max="4847" width="7" style="39" customWidth="1"/>
    <col min="4848" max="4848" width="12.44140625" style="39" customWidth="1"/>
    <col min="4849" max="4849" width="6.6640625" style="39" customWidth="1"/>
    <col min="4850" max="4850" width="12.33203125" style="39" customWidth="1"/>
    <col min="4851" max="4851" width="6.6640625" style="39" customWidth="1"/>
    <col min="4852" max="4852" width="12.33203125" style="39" customWidth="1"/>
    <col min="4853" max="4853" width="6.6640625" style="39" customWidth="1"/>
    <col min="4854" max="4854" width="12.33203125" style="39" customWidth="1"/>
    <col min="4855" max="4855" width="6.6640625" style="39" customWidth="1"/>
    <col min="4856" max="4856" width="12.33203125" style="39" customWidth="1"/>
    <col min="4857" max="4857" width="6.6640625" style="39" customWidth="1"/>
    <col min="4858" max="4858" width="12.33203125" style="39" customWidth="1"/>
    <col min="4859" max="4859" width="6.6640625" style="39" customWidth="1"/>
    <col min="4860" max="4860" width="12.33203125" style="39" customWidth="1"/>
    <col min="4861" max="4861" width="6.6640625" style="39" customWidth="1"/>
    <col min="4862" max="4862" width="12.33203125" style="39" customWidth="1"/>
    <col min="4863" max="4863" width="6.6640625" style="39" customWidth="1"/>
    <col min="4864" max="4864" width="12.33203125" style="39" customWidth="1"/>
    <col min="4865" max="4865" width="6.6640625" style="39" customWidth="1"/>
    <col min="4866" max="4866" width="12.33203125" style="39" customWidth="1"/>
    <col min="4867" max="4867" width="6.6640625" style="39" customWidth="1"/>
    <col min="4868" max="4868" width="12.33203125" style="39" customWidth="1"/>
    <col min="4869" max="4869" width="14.5546875" style="39" customWidth="1"/>
    <col min="4870" max="5084" width="9.109375" style="39"/>
    <col min="5085" max="5085" width="4" style="39" customWidth="1"/>
    <col min="5086" max="5086" width="38.88671875" style="39" customWidth="1"/>
    <col min="5087" max="5087" width="13.44140625" style="39" customWidth="1"/>
    <col min="5088" max="5088" width="12.44140625" style="39" customWidth="1"/>
    <col min="5089" max="5089" width="6.6640625" style="39" customWidth="1"/>
    <col min="5090" max="5090" width="11.33203125" style="39" customWidth="1"/>
    <col min="5091" max="5091" width="6.6640625" style="39" customWidth="1"/>
    <col min="5092" max="5092" width="11.44140625" style="39" customWidth="1"/>
    <col min="5093" max="5093" width="6.6640625" style="39" customWidth="1"/>
    <col min="5094" max="5094" width="11.5546875" style="39" customWidth="1"/>
    <col min="5095" max="5095" width="6.6640625" style="39" customWidth="1"/>
    <col min="5096" max="5096" width="11.33203125" style="39" customWidth="1"/>
    <col min="5097" max="5097" width="7.5546875" style="39" customWidth="1"/>
    <col min="5098" max="5098" width="11.44140625" style="39" customWidth="1"/>
    <col min="5099" max="5099" width="7.109375" style="39" customWidth="1"/>
    <col min="5100" max="5100" width="11.33203125" style="39" customWidth="1"/>
    <col min="5101" max="5101" width="6.6640625" style="39" customWidth="1"/>
    <col min="5102" max="5102" width="11.109375" style="39" customWidth="1"/>
    <col min="5103" max="5103" width="7" style="39" customWidth="1"/>
    <col min="5104" max="5104" width="12.44140625" style="39" customWidth="1"/>
    <col min="5105" max="5105" width="6.6640625" style="39" customWidth="1"/>
    <col min="5106" max="5106" width="12.33203125" style="39" customWidth="1"/>
    <col min="5107" max="5107" width="6.6640625" style="39" customWidth="1"/>
    <col min="5108" max="5108" width="12.33203125" style="39" customWidth="1"/>
    <col min="5109" max="5109" width="6.6640625" style="39" customWidth="1"/>
    <col min="5110" max="5110" width="12.33203125" style="39" customWidth="1"/>
    <col min="5111" max="5111" width="6.6640625" style="39" customWidth="1"/>
    <col min="5112" max="5112" width="12.33203125" style="39" customWidth="1"/>
    <col min="5113" max="5113" width="6.6640625" style="39" customWidth="1"/>
    <col min="5114" max="5114" width="12.33203125" style="39" customWidth="1"/>
    <col min="5115" max="5115" width="6.6640625" style="39" customWidth="1"/>
    <col min="5116" max="5116" width="12.33203125" style="39" customWidth="1"/>
    <col min="5117" max="5117" width="6.6640625" style="39" customWidth="1"/>
    <col min="5118" max="5118" width="12.33203125" style="39" customWidth="1"/>
    <col min="5119" max="5119" width="6.6640625" style="39" customWidth="1"/>
    <col min="5120" max="5120" width="12.33203125" style="39" customWidth="1"/>
    <col min="5121" max="5121" width="6.6640625" style="39" customWidth="1"/>
    <col min="5122" max="5122" width="12.33203125" style="39" customWidth="1"/>
    <col min="5123" max="5123" width="6.6640625" style="39" customWidth="1"/>
    <col min="5124" max="5124" width="12.33203125" style="39" customWidth="1"/>
    <col min="5125" max="5125" width="14.5546875" style="39" customWidth="1"/>
    <col min="5126" max="5340" width="9.109375" style="39"/>
    <col min="5341" max="5341" width="4" style="39" customWidth="1"/>
    <col min="5342" max="5342" width="38.88671875" style="39" customWidth="1"/>
    <col min="5343" max="5343" width="13.44140625" style="39" customWidth="1"/>
    <col min="5344" max="5344" width="12.44140625" style="39" customWidth="1"/>
    <col min="5345" max="5345" width="6.6640625" style="39" customWidth="1"/>
    <col min="5346" max="5346" width="11.33203125" style="39" customWidth="1"/>
    <col min="5347" max="5347" width="6.6640625" style="39" customWidth="1"/>
    <col min="5348" max="5348" width="11.44140625" style="39" customWidth="1"/>
    <col min="5349" max="5349" width="6.6640625" style="39" customWidth="1"/>
    <col min="5350" max="5350" width="11.5546875" style="39" customWidth="1"/>
    <col min="5351" max="5351" width="6.6640625" style="39" customWidth="1"/>
    <col min="5352" max="5352" width="11.33203125" style="39" customWidth="1"/>
    <col min="5353" max="5353" width="7.5546875" style="39" customWidth="1"/>
    <col min="5354" max="5354" width="11.44140625" style="39" customWidth="1"/>
    <col min="5355" max="5355" width="7.109375" style="39" customWidth="1"/>
    <col min="5356" max="5356" width="11.33203125" style="39" customWidth="1"/>
    <col min="5357" max="5357" width="6.6640625" style="39" customWidth="1"/>
    <col min="5358" max="5358" width="11.109375" style="39" customWidth="1"/>
    <col min="5359" max="5359" width="7" style="39" customWidth="1"/>
    <col min="5360" max="5360" width="12.44140625" style="39" customWidth="1"/>
    <col min="5361" max="5361" width="6.6640625" style="39" customWidth="1"/>
    <col min="5362" max="5362" width="12.33203125" style="39" customWidth="1"/>
    <col min="5363" max="5363" width="6.6640625" style="39" customWidth="1"/>
    <col min="5364" max="5364" width="12.33203125" style="39" customWidth="1"/>
    <col min="5365" max="5365" width="6.6640625" style="39" customWidth="1"/>
    <col min="5366" max="5366" width="12.33203125" style="39" customWidth="1"/>
    <col min="5367" max="5367" width="6.6640625" style="39" customWidth="1"/>
    <col min="5368" max="5368" width="12.33203125" style="39" customWidth="1"/>
    <col min="5369" max="5369" width="6.6640625" style="39" customWidth="1"/>
    <col min="5370" max="5370" width="12.33203125" style="39" customWidth="1"/>
    <col min="5371" max="5371" width="6.6640625" style="39" customWidth="1"/>
    <col min="5372" max="5372" width="12.33203125" style="39" customWidth="1"/>
    <col min="5373" max="5373" width="6.6640625" style="39" customWidth="1"/>
    <col min="5374" max="5374" width="12.33203125" style="39" customWidth="1"/>
    <col min="5375" max="5375" width="6.6640625" style="39" customWidth="1"/>
    <col min="5376" max="5376" width="12.33203125" style="39" customWidth="1"/>
    <col min="5377" max="5377" width="6.6640625" style="39" customWidth="1"/>
    <col min="5378" max="5378" width="12.33203125" style="39" customWidth="1"/>
    <col min="5379" max="5379" width="6.6640625" style="39" customWidth="1"/>
    <col min="5380" max="5380" width="12.33203125" style="39" customWidth="1"/>
    <col min="5381" max="5381" width="14.5546875" style="39" customWidth="1"/>
    <col min="5382" max="5596" width="9.109375" style="39"/>
    <col min="5597" max="5597" width="4" style="39" customWidth="1"/>
    <col min="5598" max="5598" width="38.88671875" style="39" customWidth="1"/>
    <col min="5599" max="5599" width="13.44140625" style="39" customWidth="1"/>
    <col min="5600" max="5600" width="12.44140625" style="39" customWidth="1"/>
    <col min="5601" max="5601" width="6.6640625" style="39" customWidth="1"/>
    <col min="5602" max="5602" width="11.33203125" style="39" customWidth="1"/>
    <col min="5603" max="5603" width="6.6640625" style="39" customWidth="1"/>
    <col min="5604" max="5604" width="11.44140625" style="39" customWidth="1"/>
    <col min="5605" max="5605" width="6.6640625" style="39" customWidth="1"/>
    <col min="5606" max="5606" width="11.5546875" style="39" customWidth="1"/>
    <col min="5607" max="5607" width="6.6640625" style="39" customWidth="1"/>
    <col min="5608" max="5608" width="11.33203125" style="39" customWidth="1"/>
    <col min="5609" max="5609" width="7.5546875" style="39" customWidth="1"/>
    <col min="5610" max="5610" width="11.44140625" style="39" customWidth="1"/>
    <col min="5611" max="5611" width="7.109375" style="39" customWidth="1"/>
    <col min="5612" max="5612" width="11.33203125" style="39" customWidth="1"/>
    <col min="5613" max="5613" width="6.6640625" style="39" customWidth="1"/>
    <col min="5614" max="5614" width="11.109375" style="39" customWidth="1"/>
    <col min="5615" max="5615" width="7" style="39" customWidth="1"/>
    <col min="5616" max="5616" width="12.44140625" style="39" customWidth="1"/>
    <col min="5617" max="5617" width="6.6640625" style="39" customWidth="1"/>
    <col min="5618" max="5618" width="12.33203125" style="39" customWidth="1"/>
    <col min="5619" max="5619" width="6.6640625" style="39" customWidth="1"/>
    <col min="5620" max="5620" width="12.33203125" style="39" customWidth="1"/>
    <col min="5621" max="5621" width="6.6640625" style="39" customWidth="1"/>
    <col min="5622" max="5622" width="12.33203125" style="39" customWidth="1"/>
    <col min="5623" max="5623" width="6.6640625" style="39" customWidth="1"/>
    <col min="5624" max="5624" width="12.33203125" style="39" customWidth="1"/>
    <col min="5625" max="5625" width="6.6640625" style="39" customWidth="1"/>
    <col min="5626" max="5626" width="12.33203125" style="39" customWidth="1"/>
    <col min="5627" max="5627" width="6.6640625" style="39" customWidth="1"/>
    <col min="5628" max="5628" width="12.33203125" style="39" customWidth="1"/>
    <col min="5629" max="5629" width="6.6640625" style="39" customWidth="1"/>
    <col min="5630" max="5630" width="12.33203125" style="39" customWidth="1"/>
    <col min="5631" max="5631" width="6.6640625" style="39" customWidth="1"/>
    <col min="5632" max="5632" width="12.33203125" style="39" customWidth="1"/>
    <col min="5633" max="5633" width="6.6640625" style="39" customWidth="1"/>
    <col min="5634" max="5634" width="12.33203125" style="39" customWidth="1"/>
    <col min="5635" max="5635" width="6.6640625" style="39" customWidth="1"/>
    <col min="5636" max="5636" width="12.33203125" style="39" customWidth="1"/>
    <col min="5637" max="5637" width="14.5546875" style="39" customWidth="1"/>
    <col min="5638" max="5852" width="9.109375" style="39"/>
    <col min="5853" max="5853" width="4" style="39" customWidth="1"/>
    <col min="5854" max="5854" width="38.88671875" style="39" customWidth="1"/>
    <col min="5855" max="5855" width="13.44140625" style="39" customWidth="1"/>
    <col min="5856" max="5856" width="12.44140625" style="39" customWidth="1"/>
    <col min="5857" max="5857" width="6.6640625" style="39" customWidth="1"/>
    <col min="5858" max="5858" width="11.33203125" style="39" customWidth="1"/>
    <col min="5859" max="5859" width="6.6640625" style="39" customWidth="1"/>
    <col min="5860" max="5860" width="11.44140625" style="39" customWidth="1"/>
    <col min="5861" max="5861" width="6.6640625" style="39" customWidth="1"/>
    <col min="5862" max="5862" width="11.5546875" style="39" customWidth="1"/>
    <col min="5863" max="5863" width="6.6640625" style="39" customWidth="1"/>
    <col min="5864" max="5864" width="11.33203125" style="39" customWidth="1"/>
    <col min="5865" max="5865" width="7.5546875" style="39" customWidth="1"/>
    <col min="5866" max="5866" width="11.44140625" style="39" customWidth="1"/>
    <col min="5867" max="5867" width="7.109375" style="39" customWidth="1"/>
    <col min="5868" max="5868" width="11.33203125" style="39" customWidth="1"/>
    <col min="5869" max="5869" width="6.6640625" style="39" customWidth="1"/>
    <col min="5870" max="5870" width="11.109375" style="39" customWidth="1"/>
    <col min="5871" max="5871" width="7" style="39" customWidth="1"/>
    <col min="5872" max="5872" width="12.44140625" style="39" customWidth="1"/>
    <col min="5873" max="5873" width="6.6640625" style="39" customWidth="1"/>
    <col min="5874" max="5874" width="12.33203125" style="39" customWidth="1"/>
    <col min="5875" max="5875" width="6.6640625" style="39" customWidth="1"/>
    <col min="5876" max="5876" width="12.33203125" style="39" customWidth="1"/>
    <col min="5877" max="5877" width="6.6640625" style="39" customWidth="1"/>
    <col min="5878" max="5878" width="12.33203125" style="39" customWidth="1"/>
    <col min="5879" max="5879" width="6.6640625" style="39" customWidth="1"/>
    <col min="5880" max="5880" width="12.33203125" style="39" customWidth="1"/>
    <col min="5881" max="5881" width="6.6640625" style="39" customWidth="1"/>
    <col min="5882" max="5882" width="12.33203125" style="39" customWidth="1"/>
    <col min="5883" max="5883" width="6.6640625" style="39" customWidth="1"/>
    <col min="5884" max="5884" width="12.33203125" style="39" customWidth="1"/>
    <col min="5885" max="5885" width="6.6640625" style="39" customWidth="1"/>
    <col min="5886" max="5886" width="12.33203125" style="39" customWidth="1"/>
    <col min="5887" max="5887" width="6.6640625" style="39" customWidth="1"/>
    <col min="5888" max="5888" width="12.33203125" style="39" customWidth="1"/>
    <col min="5889" max="5889" width="6.6640625" style="39" customWidth="1"/>
    <col min="5890" max="5890" width="12.33203125" style="39" customWidth="1"/>
    <col min="5891" max="5891" width="6.6640625" style="39" customWidth="1"/>
    <col min="5892" max="5892" width="12.33203125" style="39" customWidth="1"/>
    <col min="5893" max="5893" width="14.5546875" style="39" customWidth="1"/>
    <col min="5894" max="6108" width="9.109375" style="39"/>
    <col min="6109" max="6109" width="4" style="39" customWidth="1"/>
    <col min="6110" max="6110" width="38.88671875" style="39" customWidth="1"/>
    <col min="6111" max="6111" width="13.44140625" style="39" customWidth="1"/>
    <col min="6112" max="6112" width="12.44140625" style="39" customWidth="1"/>
    <col min="6113" max="6113" width="6.6640625" style="39" customWidth="1"/>
    <col min="6114" max="6114" width="11.33203125" style="39" customWidth="1"/>
    <col min="6115" max="6115" width="6.6640625" style="39" customWidth="1"/>
    <col min="6116" max="6116" width="11.44140625" style="39" customWidth="1"/>
    <col min="6117" max="6117" width="6.6640625" style="39" customWidth="1"/>
    <col min="6118" max="6118" width="11.5546875" style="39" customWidth="1"/>
    <col min="6119" max="6119" width="6.6640625" style="39" customWidth="1"/>
    <col min="6120" max="6120" width="11.33203125" style="39" customWidth="1"/>
    <col min="6121" max="6121" width="7.5546875" style="39" customWidth="1"/>
    <col min="6122" max="6122" width="11.44140625" style="39" customWidth="1"/>
    <col min="6123" max="6123" width="7.109375" style="39" customWidth="1"/>
    <col min="6124" max="6124" width="11.33203125" style="39" customWidth="1"/>
    <col min="6125" max="6125" width="6.6640625" style="39" customWidth="1"/>
    <col min="6126" max="6126" width="11.109375" style="39" customWidth="1"/>
    <col min="6127" max="6127" width="7" style="39" customWidth="1"/>
    <col min="6128" max="6128" width="12.44140625" style="39" customWidth="1"/>
    <col min="6129" max="6129" width="6.6640625" style="39" customWidth="1"/>
    <col min="6130" max="6130" width="12.33203125" style="39" customWidth="1"/>
    <col min="6131" max="6131" width="6.6640625" style="39" customWidth="1"/>
    <col min="6132" max="6132" width="12.33203125" style="39" customWidth="1"/>
    <col min="6133" max="6133" width="6.6640625" style="39" customWidth="1"/>
    <col min="6134" max="6134" width="12.33203125" style="39" customWidth="1"/>
    <col min="6135" max="6135" width="6.6640625" style="39" customWidth="1"/>
    <col min="6136" max="6136" width="12.33203125" style="39" customWidth="1"/>
    <col min="6137" max="6137" width="6.6640625" style="39" customWidth="1"/>
    <col min="6138" max="6138" width="12.33203125" style="39" customWidth="1"/>
    <col min="6139" max="6139" width="6.6640625" style="39" customWidth="1"/>
    <col min="6140" max="6140" width="12.33203125" style="39" customWidth="1"/>
    <col min="6141" max="6141" width="6.6640625" style="39" customWidth="1"/>
    <col min="6142" max="6142" width="12.33203125" style="39" customWidth="1"/>
    <col min="6143" max="6143" width="6.6640625" style="39" customWidth="1"/>
    <col min="6144" max="6144" width="12.33203125" style="39" customWidth="1"/>
    <col min="6145" max="6145" width="6.6640625" style="39" customWidth="1"/>
    <col min="6146" max="6146" width="12.33203125" style="39" customWidth="1"/>
    <col min="6147" max="6147" width="6.6640625" style="39" customWidth="1"/>
    <col min="6148" max="6148" width="12.33203125" style="39" customWidth="1"/>
    <col min="6149" max="6149" width="14.5546875" style="39" customWidth="1"/>
    <col min="6150" max="6364" width="9.109375" style="39"/>
    <col min="6365" max="6365" width="4" style="39" customWidth="1"/>
    <col min="6366" max="6366" width="38.88671875" style="39" customWidth="1"/>
    <col min="6367" max="6367" width="13.44140625" style="39" customWidth="1"/>
    <col min="6368" max="6368" width="12.44140625" style="39" customWidth="1"/>
    <col min="6369" max="6369" width="6.6640625" style="39" customWidth="1"/>
    <col min="6370" max="6370" width="11.33203125" style="39" customWidth="1"/>
    <col min="6371" max="6371" width="6.6640625" style="39" customWidth="1"/>
    <col min="6372" max="6372" width="11.44140625" style="39" customWidth="1"/>
    <col min="6373" max="6373" width="6.6640625" style="39" customWidth="1"/>
    <col min="6374" max="6374" width="11.5546875" style="39" customWidth="1"/>
    <col min="6375" max="6375" width="6.6640625" style="39" customWidth="1"/>
    <col min="6376" max="6376" width="11.33203125" style="39" customWidth="1"/>
    <col min="6377" max="6377" width="7.5546875" style="39" customWidth="1"/>
    <col min="6378" max="6378" width="11.44140625" style="39" customWidth="1"/>
    <col min="6379" max="6379" width="7.109375" style="39" customWidth="1"/>
    <col min="6380" max="6380" width="11.33203125" style="39" customWidth="1"/>
    <col min="6381" max="6381" width="6.6640625" style="39" customWidth="1"/>
    <col min="6382" max="6382" width="11.109375" style="39" customWidth="1"/>
    <col min="6383" max="6383" width="7" style="39" customWidth="1"/>
    <col min="6384" max="6384" width="12.44140625" style="39" customWidth="1"/>
    <col min="6385" max="6385" width="6.6640625" style="39" customWidth="1"/>
    <col min="6386" max="6386" width="12.33203125" style="39" customWidth="1"/>
    <col min="6387" max="6387" width="6.6640625" style="39" customWidth="1"/>
    <col min="6388" max="6388" width="12.33203125" style="39" customWidth="1"/>
    <col min="6389" max="6389" width="6.6640625" style="39" customWidth="1"/>
    <col min="6390" max="6390" width="12.33203125" style="39" customWidth="1"/>
    <col min="6391" max="6391" width="6.6640625" style="39" customWidth="1"/>
    <col min="6392" max="6392" width="12.33203125" style="39" customWidth="1"/>
    <col min="6393" max="6393" width="6.6640625" style="39" customWidth="1"/>
    <col min="6394" max="6394" width="12.33203125" style="39" customWidth="1"/>
    <col min="6395" max="6395" width="6.6640625" style="39" customWidth="1"/>
    <col min="6396" max="6396" width="12.33203125" style="39" customWidth="1"/>
    <col min="6397" max="6397" width="6.6640625" style="39" customWidth="1"/>
    <col min="6398" max="6398" width="12.33203125" style="39" customWidth="1"/>
    <col min="6399" max="6399" width="6.6640625" style="39" customWidth="1"/>
    <col min="6400" max="6400" width="12.33203125" style="39" customWidth="1"/>
    <col min="6401" max="6401" width="6.6640625" style="39" customWidth="1"/>
    <col min="6402" max="6402" width="12.33203125" style="39" customWidth="1"/>
    <col min="6403" max="6403" width="6.6640625" style="39" customWidth="1"/>
    <col min="6404" max="6404" width="12.33203125" style="39" customWidth="1"/>
    <col min="6405" max="6405" width="14.5546875" style="39" customWidth="1"/>
    <col min="6406" max="6620" width="9.109375" style="39"/>
    <col min="6621" max="6621" width="4" style="39" customWidth="1"/>
    <col min="6622" max="6622" width="38.88671875" style="39" customWidth="1"/>
    <col min="6623" max="6623" width="13.44140625" style="39" customWidth="1"/>
    <col min="6624" max="6624" width="12.44140625" style="39" customWidth="1"/>
    <col min="6625" max="6625" width="6.6640625" style="39" customWidth="1"/>
    <col min="6626" max="6626" width="11.33203125" style="39" customWidth="1"/>
    <col min="6627" max="6627" width="6.6640625" style="39" customWidth="1"/>
    <col min="6628" max="6628" width="11.44140625" style="39" customWidth="1"/>
    <col min="6629" max="6629" width="6.6640625" style="39" customWidth="1"/>
    <col min="6630" max="6630" width="11.5546875" style="39" customWidth="1"/>
    <col min="6631" max="6631" width="6.6640625" style="39" customWidth="1"/>
    <col min="6632" max="6632" width="11.33203125" style="39" customWidth="1"/>
    <col min="6633" max="6633" width="7.5546875" style="39" customWidth="1"/>
    <col min="6634" max="6634" width="11.44140625" style="39" customWidth="1"/>
    <col min="6635" max="6635" width="7.109375" style="39" customWidth="1"/>
    <col min="6636" max="6636" width="11.33203125" style="39" customWidth="1"/>
    <col min="6637" max="6637" width="6.6640625" style="39" customWidth="1"/>
    <col min="6638" max="6638" width="11.109375" style="39" customWidth="1"/>
    <col min="6639" max="6639" width="7" style="39" customWidth="1"/>
    <col min="6640" max="6640" width="12.44140625" style="39" customWidth="1"/>
    <col min="6641" max="6641" width="6.6640625" style="39" customWidth="1"/>
    <col min="6642" max="6642" width="12.33203125" style="39" customWidth="1"/>
    <col min="6643" max="6643" width="6.6640625" style="39" customWidth="1"/>
    <col min="6644" max="6644" width="12.33203125" style="39" customWidth="1"/>
    <col min="6645" max="6645" width="6.6640625" style="39" customWidth="1"/>
    <col min="6646" max="6646" width="12.33203125" style="39" customWidth="1"/>
    <col min="6647" max="6647" width="6.6640625" style="39" customWidth="1"/>
    <col min="6648" max="6648" width="12.33203125" style="39" customWidth="1"/>
    <col min="6649" max="6649" width="6.6640625" style="39" customWidth="1"/>
    <col min="6650" max="6650" width="12.33203125" style="39" customWidth="1"/>
    <col min="6651" max="6651" width="6.6640625" style="39" customWidth="1"/>
    <col min="6652" max="6652" width="12.33203125" style="39" customWidth="1"/>
    <col min="6653" max="6653" width="6.6640625" style="39" customWidth="1"/>
    <col min="6654" max="6654" width="12.33203125" style="39" customWidth="1"/>
    <col min="6655" max="6655" width="6.6640625" style="39" customWidth="1"/>
    <col min="6656" max="6656" width="12.33203125" style="39" customWidth="1"/>
    <col min="6657" max="6657" width="6.6640625" style="39" customWidth="1"/>
    <col min="6658" max="6658" width="12.33203125" style="39" customWidth="1"/>
    <col min="6659" max="6659" width="6.6640625" style="39" customWidth="1"/>
    <col min="6660" max="6660" width="12.33203125" style="39" customWidth="1"/>
    <col min="6661" max="6661" width="14.5546875" style="39" customWidth="1"/>
    <col min="6662" max="6876" width="9.109375" style="39"/>
    <col min="6877" max="6877" width="4" style="39" customWidth="1"/>
    <col min="6878" max="6878" width="38.88671875" style="39" customWidth="1"/>
    <col min="6879" max="6879" width="13.44140625" style="39" customWidth="1"/>
    <col min="6880" max="6880" width="12.44140625" style="39" customWidth="1"/>
    <col min="6881" max="6881" width="6.6640625" style="39" customWidth="1"/>
    <col min="6882" max="6882" width="11.33203125" style="39" customWidth="1"/>
    <col min="6883" max="6883" width="6.6640625" style="39" customWidth="1"/>
    <col min="6884" max="6884" width="11.44140625" style="39" customWidth="1"/>
    <col min="6885" max="6885" width="6.6640625" style="39" customWidth="1"/>
    <col min="6886" max="6886" width="11.5546875" style="39" customWidth="1"/>
    <col min="6887" max="6887" width="6.6640625" style="39" customWidth="1"/>
    <col min="6888" max="6888" width="11.33203125" style="39" customWidth="1"/>
    <col min="6889" max="6889" width="7.5546875" style="39" customWidth="1"/>
    <col min="6890" max="6890" width="11.44140625" style="39" customWidth="1"/>
    <col min="6891" max="6891" width="7.109375" style="39" customWidth="1"/>
    <col min="6892" max="6892" width="11.33203125" style="39" customWidth="1"/>
    <col min="6893" max="6893" width="6.6640625" style="39" customWidth="1"/>
    <col min="6894" max="6894" width="11.109375" style="39" customWidth="1"/>
    <col min="6895" max="6895" width="7" style="39" customWidth="1"/>
    <col min="6896" max="6896" width="12.44140625" style="39" customWidth="1"/>
    <col min="6897" max="6897" width="6.6640625" style="39" customWidth="1"/>
    <col min="6898" max="6898" width="12.33203125" style="39" customWidth="1"/>
    <col min="6899" max="6899" width="6.6640625" style="39" customWidth="1"/>
    <col min="6900" max="6900" width="12.33203125" style="39" customWidth="1"/>
    <col min="6901" max="6901" width="6.6640625" style="39" customWidth="1"/>
    <col min="6902" max="6902" width="12.33203125" style="39" customWidth="1"/>
    <col min="6903" max="6903" width="6.6640625" style="39" customWidth="1"/>
    <col min="6904" max="6904" width="12.33203125" style="39" customWidth="1"/>
    <col min="6905" max="6905" width="6.6640625" style="39" customWidth="1"/>
    <col min="6906" max="6906" width="12.33203125" style="39" customWidth="1"/>
    <col min="6907" max="6907" width="6.6640625" style="39" customWidth="1"/>
    <col min="6908" max="6908" width="12.33203125" style="39" customWidth="1"/>
    <col min="6909" max="6909" width="6.6640625" style="39" customWidth="1"/>
    <col min="6910" max="6910" width="12.33203125" style="39" customWidth="1"/>
    <col min="6911" max="6911" width="6.6640625" style="39" customWidth="1"/>
    <col min="6912" max="6912" width="12.33203125" style="39" customWidth="1"/>
    <col min="6913" max="6913" width="6.6640625" style="39" customWidth="1"/>
    <col min="6914" max="6914" width="12.33203125" style="39" customWidth="1"/>
    <col min="6915" max="6915" width="6.6640625" style="39" customWidth="1"/>
    <col min="6916" max="6916" width="12.33203125" style="39" customWidth="1"/>
    <col min="6917" max="6917" width="14.5546875" style="39" customWidth="1"/>
    <col min="6918" max="7132" width="9.109375" style="39"/>
    <col min="7133" max="7133" width="4" style="39" customWidth="1"/>
    <col min="7134" max="7134" width="38.88671875" style="39" customWidth="1"/>
    <col min="7135" max="7135" width="13.44140625" style="39" customWidth="1"/>
    <col min="7136" max="7136" width="12.44140625" style="39" customWidth="1"/>
    <col min="7137" max="7137" width="6.6640625" style="39" customWidth="1"/>
    <col min="7138" max="7138" width="11.33203125" style="39" customWidth="1"/>
    <col min="7139" max="7139" width="6.6640625" style="39" customWidth="1"/>
    <col min="7140" max="7140" width="11.44140625" style="39" customWidth="1"/>
    <col min="7141" max="7141" width="6.6640625" style="39" customWidth="1"/>
    <col min="7142" max="7142" width="11.5546875" style="39" customWidth="1"/>
    <col min="7143" max="7143" width="6.6640625" style="39" customWidth="1"/>
    <col min="7144" max="7144" width="11.33203125" style="39" customWidth="1"/>
    <col min="7145" max="7145" width="7.5546875" style="39" customWidth="1"/>
    <col min="7146" max="7146" width="11.44140625" style="39" customWidth="1"/>
    <col min="7147" max="7147" width="7.109375" style="39" customWidth="1"/>
    <col min="7148" max="7148" width="11.33203125" style="39" customWidth="1"/>
    <col min="7149" max="7149" width="6.6640625" style="39" customWidth="1"/>
    <col min="7150" max="7150" width="11.109375" style="39" customWidth="1"/>
    <col min="7151" max="7151" width="7" style="39" customWidth="1"/>
    <col min="7152" max="7152" width="12.44140625" style="39" customWidth="1"/>
    <col min="7153" max="7153" width="6.6640625" style="39" customWidth="1"/>
    <col min="7154" max="7154" width="12.33203125" style="39" customWidth="1"/>
    <col min="7155" max="7155" width="6.6640625" style="39" customWidth="1"/>
    <col min="7156" max="7156" width="12.33203125" style="39" customWidth="1"/>
    <col min="7157" max="7157" width="6.6640625" style="39" customWidth="1"/>
    <col min="7158" max="7158" width="12.33203125" style="39" customWidth="1"/>
    <col min="7159" max="7159" width="6.6640625" style="39" customWidth="1"/>
    <col min="7160" max="7160" width="12.33203125" style="39" customWidth="1"/>
    <col min="7161" max="7161" width="6.6640625" style="39" customWidth="1"/>
    <col min="7162" max="7162" width="12.33203125" style="39" customWidth="1"/>
    <col min="7163" max="7163" width="6.6640625" style="39" customWidth="1"/>
    <col min="7164" max="7164" width="12.33203125" style="39" customWidth="1"/>
    <col min="7165" max="7165" width="6.6640625" style="39" customWidth="1"/>
    <col min="7166" max="7166" width="12.33203125" style="39" customWidth="1"/>
    <col min="7167" max="7167" width="6.6640625" style="39" customWidth="1"/>
    <col min="7168" max="7168" width="12.33203125" style="39" customWidth="1"/>
    <col min="7169" max="7169" width="6.6640625" style="39" customWidth="1"/>
    <col min="7170" max="7170" width="12.33203125" style="39" customWidth="1"/>
    <col min="7171" max="7171" width="6.6640625" style="39" customWidth="1"/>
    <col min="7172" max="7172" width="12.33203125" style="39" customWidth="1"/>
    <col min="7173" max="7173" width="14.5546875" style="39" customWidth="1"/>
    <col min="7174" max="7388" width="9.109375" style="39"/>
    <col min="7389" max="7389" width="4" style="39" customWidth="1"/>
    <col min="7390" max="7390" width="38.88671875" style="39" customWidth="1"/>
    <col min="7391" max="7391" width="13.44140625" style="39" customWidth="1"/>
    <col min="7392" max="7392" width="12.44140625" style="39" customWidth="1"/>
    <col min="7393" max="7393" width="6.6640625" style="39" customWidth="1"/>
    <col min="7394" max="7394" width="11.33203125" style="39" customWidth="1"/>
    <col min="7395" max="7395" width="6.6640625" style="39" customWidth="1"/>
    <col min="7396" max="7396" width="11.44140625" style="39" customWidth="1"/>
    <col min="7397" max="7397" width="6.6640625" style="39" customWidth="1"/>
    <col min="7398" max="7398" width="11.5546875" style="39" customWidth="1"/>
    <col min="7399" max="7399" width="6.6640625" style="39" customWidth="1"/>
    <col min="7400" max="7400" width="11.33203125" style="39" customWidth="1"/>
    <col min="7401" max="7401" width="7.5546875" style="39" customWidth="1"/>
    <col min="7402" max="7402" width="11.44140625" style="39" customWidth="1"/>
    <col min="7403" max="7403" width="7.109375" style="39" customWidth="1"/>
    <col min="7404" max="7404" width="11.33203125" style="39" customWidth="1"/>
    <col min="7405" max="7405" width="6.6640625" style="39" customWidth="1"/>
    <col min="7406" max="7406" width="11.109375" style="39" customWidth="1"/>
    <col min="7407" max="7407" width="7" style="39" customWidth="1"/>
    <col min="7408" max="7408" width="12.44140625" style="39" customWidth="1"/>
    <col min="7409" max="7409" width="6.6640625" style="39" customWidth="1"/>
    <col min="7410" max="7410" width="12.33203125" style="39" customWidth="1"/>
    <col min="7411" max="7411" width="6.6640625" style="39" customWidth="1"/>
    <col min="7412" max="7412" width="12.33203125" style="39" customWidth="1"/>
    <col min="7413" max="7413" width="6.6640625" style="39" customWidth="1"/>
    <col min="7414" max="7414" width="12.33203125" style="39" customWidth="1"/>
    <col min="7415" max="7415" width="6.6640625" style="39" customWidth="1"/>
    <col min="7416" max="7416" width="12.33203125" style="39" customWidth="1"/>
    <col min="7417" max="7417" width="6.6640625" style="39" customWidth="1"/>
    <col min="7418" max="7418" width="12.33203125" style="39" customWidth="1"/>
    <col min="7419" max="7419" width="6.6640625" style="39" customWidth="1"/>
    <col min="7420" max="7420" width="12.33203125" style="39" customWidth="1"/>
    <col min="7421" max="7421" width="6.6640625" style="39" customWidth="1"/>
    <col min="7422" max="7422" width="12.33203125" style="39" customWidth="1"/>
    <col min="7423" max="7423" width="6.6640625" style="39" customWidth="1"/>
    <col min="7424" max="7424" width="12.33203125" style="39" customWidth="1"/>
    <col min="7425" max="7425" width="6.6640625" style="39" customWidth="1"/>
    <col min="7426" max="7426" width="12.33203125" style="39" customWidth="1"/>
    <col min="7427" max="7427" width="6.6640625" style="39" customWidth="1"/>
    <col min="7428" max="7428" width="12.33203125" style="39" customWidth="1"/>
    <col min="7429" max="7429" width="14.5546875" style="39" customWidth="1"/>
    <col min="7430" max="7644" width="9.109375" style="39"/>
    <col min="7645" max="7645" width="4" style="39" customWidth="1"/>
    <col min="7646" max="7646" width="38.88671875" style="39" customWidth="1"/>
    <col min="7647" max="7647" width="13.44140625" style="39" customWidth="1"/>
    <col min="7648" max="7648" width="12.44140625" style="39" customWidth="1"/>
    <col min="7649" max="7649" width="6.6640625" style="39" customWidth="1"/>
    <col min="7650" max="7650" width="11.33203125" style="39" customWidth="1"/>
    <col min="7651" max="7651" width="6.6640625" style="39" customWidth="1"/>
    <col min="7652" max="7652" width="11.44140625" style="39" customWidth="1"/>
    <col min="7653" max="7653" width="6.6640625" style="39" customWidth="1"/>
    <col min="7654" max="7654" width="11.5546875" style="39" customWidth="1"/>
    <col min="7655" max="7655" width="6.6640625" style="39" customWidth="1"/>
    <col min="7656" max="7656" width="11.33203125" style="39" customWidth="1"/>
    <col min="7657" max="7657" width="7.5546875" style="39" customWidth="1"/>
    <col min="7658" max="7658" width="11.44140625" style="39" customWidth="1"/>
    <col min="7659" max="7659" width="7.109375" style="39" customWidth="1"/>
    <col min="7660" max="7660" width="11.33203125" style="39" customWidth="1"/>
    <col min="7661" max="7661" width="6.6640625" style="39" customWidth="1"/>
    <col min="7662" max="7662" width="11.109375" style="39" customWidth="1"/>
    <col min="7663" max="7663" width="7" style="39" customWidth="1"/>
    <col min="7664" max="7664" width="12.44140625" style="39" customWidth="1"/>
    <col min="7665" max="7665" width="6.6640625" style="39" customWidth="1"/>
    <col min="7666" max="7666" width="12.33203125" style="39" customWidth="1"/>
    <col min="7667" max="7667" width="6.6640625" style="39" customWidth="1"/>
    <col min="7668" max="7668" width="12.33203125" style="39" customWidth="1"/>
    <col min="7669" max="7669" width="6.6640625" style="39" customWidth="1"/>
    <col min="7670" max="7670" width="12.33203125" style="39" customWidth="1"/>
    <col min="7671" max="7671" width="6.6640625" style="39" customWidth="1"/>
    <col min="7672" max="7672" width="12.33203125" style="39" customWidth="1"/>
    <col min="7673" max="7673" width="6.6640625" style="39" customWidth="1"/>
    <col min="7674" max="7674" width="12.33203125" style="39" customWidth="1"/>
    <col min="7675" max="7675" width="6.6640625" style="39" customWidth="1"/>
    <col min="7676" max="7676" width="12.33203125" style="39" customWidth="1"/>
    <col min="7677" max="7677" width="6.6640625" style="39" customWidth="1"/>
    <col min="7678" max="7678" width="12.33203125" style="39" customWidth="1"/>
    <col min="7679" max="7679" width="6.6640625" style="39" customWidth="1"/>
    <col min="7680" max="7680" width="12.33203125" style="39" customWidth="1"/>
    <col min="7681" max="7681" width="6.6640625" style="39" customWidth="1"/>
    <col min="7682" max="7682" width="12.33203125" style="39" customWidth="1"/>
    <col min="7683" max="7683" width="6.6640625" style="39" customWidth="1"/>
    <col min="7684" max="7684" width="12.33203125" style="39" customWidth="1"/>
    <col min="7685" max="7685" width="14.5546875" style="39" customWidth="1"/>
    <col min="7686" max="7900" width="9.109375" style="39"/>
    <col min="7901" max="7901" width="4" style="39" customWidth="1"/>
    <col min="7902" max="7902" width="38.88671875" style="39" customWidth="1"/>
    <col min="7903" max="7903" width="13.44140625" style="39" customWidth="1"/>
    <col min="7904" max="7904" width="12.44140625" style="39" customWidth="1"/>
    <col min="7905" max="7905" width="6.6640625" style="39" customWidth="1"/>
    <col min="7906" max="7906" width="11.33203125" style="39" customWidth="1"/>
    <col min="7907" max="7907" width="6.6640625" style="39" customWidth="1"/>
    <col min="7908" max="7908" width="11.44140625" style="39" customWidth="1"/>
    <col min="7909" max="7909" width="6.6640625" style="39" customWidth="1"/>
    <col min="7910" max="7910" width="11.5546875" style="39" customWidth="1"/>
    <col min="7911" max="7911" width="6.6640625" style="39" customWidth="1"/>
    <col min="7912" max="7912" width="11.33203125" style="39" customWidth="1"/>
    <col min="7913" max="7913" width="7.5546875" style="39" customWidth="1"/>
    <col min="7914" max="7914" width="11.44140625" style="39" customWidth="1"/>
    <col min="7915" max="7915" width="7.109375" style="39" customWidth="1"/>
    <col min="7916" max="7916" width="11.33203125" style="39" customWidth="1"/>
    <col min="7917" max="7917" width="6.6640625" style="39" customWidth="1"/>
    <col min="7918" max="7918" width="11.109375" style="39" customWidth="1"/>
    <col min="7919" max="7919" width="7" style="39" customWidth="1"/>
    <col min="7920" max="7920" width="12.44140625" style="39" customWidth="1"/>
    <col min="7921" max="7921" width="6.6640625" style="39" customWidth="1"/>
    <col min="7922" max="7922" width="12.33203125" style="39" customWidth="1"/>
    <col min="7923" max="7923" width="6.6640625" style="39" customWidth="1"/>
    <col min="7924" max="7924" width="12.33203125" style="39" customWidth="1"/>
    <col min="7925" max="7925" width="6.6640625" style="39" customWidth="1"/>
    <col min="7926" max="7926" width="12.33203125" style="39" customWidth="1"/>
    <col min="7927" max="7927" width="6.6640625" style="39" customWidth="1"/>
    <col min="7928" max="7928" width="12.33203125" style="39" customWidth="1"/>
    <col min="7929" max="7929" width="6.6640625" style="39" customWidth="1"/>
    <col min="7930" max="7930" width="12.33203125" style="39" customWidth="1"/>
    <col min="7931" max="7931" width="6.6640625" style="39" customWidth="1"/>
    <col min="7932" max="7932" width="12.33203125" style="39" customWidth="1"/>
    <col min="7933" max="7933" width="6.6640625" style="39" customWidth="1"/>
    <col min="7934" max="7934" width="12.33203125" style="39" customWidth="1"/>
    <col min="7935" max="7935" width="6.6640625" style="39" customWidth="1"/>
    <col min="7936" max="7936" width="12.33203125" style="39" customWidth="1"/>
    <col min="7937" max="7937" width="6.6640625" style="39" customWidth="1"/>
    <col min="7938" max="7938" width="12.33203125" style="39" customWidth="1"/>
    <col min="7939" max="7939" width="6.6640625" style="39" customWidth="1"/>
    <col min="7940" max="7940" width="12.33203125" style="39" customWidth="1"/>
    <col min="7941" max="7941" width="14.5546875" style="39" customWidth="1"/>
    <col min="7942" max="8156" width="9.109375" style="39"/>
    <col min="8157" max="8157" width="4" style="39" customWidth="1"/>
    <col min="8158" max="8158" width="38.88671875" style="39" customWidth="1"/>
    <col min="8159" max="8159" width="13.44140625" style="39" customWidth="1"/>
    <col min="8160" max="8160" width="12.44140625" style="39" customWidth="1"/>
    <col min="8161" max="8161" width="6.6640625" style="39" customWidth="1"/>
    <col min="8162" max="8162" width="11.33203125" style="39" customWidth="1"/>
    <col min="8163" max="8163" width="6.6640625" style="39" customWidth="1"/>
    <col min="8164" max="8164" width="11.44140625" style="39" customWidth="1"/>
    <col min="8165" max="8165" width="6.6640625" style="39" customWidth="1"/>
    <col min="8166" max="8166" width="11.5546875" style="39" customWidth="1"/>
    <col min="8167" max="8167" width="6.6640625" style="39" customWidth="1"/>
    <col min="8168" max="8168" width="11.33203125" style="39" customWidth="1"/>
    <col min="8169" max="8169" width="7.5546875" style="39" customWidth="1"/>
    <col min="8170" max="8170" width="11.44140625" style="39" customWidth="1"/>
    <col min="8171" max="8171" width="7.109375" style="39" customWidth="1"/>
    <col min="8172" max="8172" width="11.33203125" style="39" customWidth="1"/>
    <col min="8173" max="8173" width="6.6640625" style="39" customWidth="1"/>
    <col min="8174" max="8174" width="11.109375" style="39" customWidth="1"/>
    <col min="8175" max="8175" width="7" style="39" customWidth="1"/>
    <col min="8176" max="8176" width="12.44140625" style="39" customWidth="1"/>
    <col min="8177" max="8177" width="6.6640625" style="39" customWidth="1"/>
    <col min="8178" max="8178" width="12.33203125" style="39" customWidth="1"/>
    <col min="8179" max="8179" width="6.6640625" style="39" customWidth="1"/>
    <col min="8180" max="8180" width="12.33203125" style="39" customWidth="1"/>
    <col min="8181" max="8181" width="6.6640625" style="39" customWidth="1"/>
    <col min="8182" max="8182" width="12.33203125" style="39" customWidth="1"/>
    <col min="8183" max="8183" width="6.6640625" style="39" customWidth="1"/>
    <col min="8184" max="8184" width="12.33203125" style="39" customWidth="1"/>
    <col min="8185" max="8185" width="6.6640625" style="39" customWidth="1"/>
    <col min="8186" max="8186" width="12.33203125" style="39" customWidth="1"/>
    <col min="8187" max="8187" width="6.6640625" style="39" customWidth="1"/>
    <col min="8188" max="8188" width="12.33203125" style="39" customWidth="1"/>
    <col min="8189" max="8189" width="6.6640625" style="39" customWidth="1"/>
    <col min="8190" max="8190" width="12.33203125" style="39" customWidth="1"/>
    <col min="8191" max="8191" width="6.6640625" style="39" customWidth="1"/>
    <col min="8192" max="8192" width="12.33203125" style="39" customWidth="1"/>
    <col min="8193" max="8193" width="6.6640625" style="39" customWidth="1"/>
    <col min="8194" max="8194" width="12.33203125" style="39" customWidth="1"/>
    <col min="8195" max="8195" width="6.6640625" style="39" customWidth="1"/>
    <col min="8196" max="8196" width="12.33203125" style="39" customWidth="1"/>
    <col min="8197" max="8197" width="14.5546875" style="39" customWidth="1"/>
    <col min="8198" max="8412" width="9.109375" style="39"/>
    <col min="8413" max="8413" width="4" style="39" customWidth="1"/>
    <col min="8414" max="8414" width="38.88671875" style="39" customWidth="1"/>
    <col min="8415" max="8415" width="13.44140625" style="39" customWidth="1"/>
    <col min="8416" max="8416" width="12.44140625" style="39" customWidth="1"/>
    <col min="8417" max="8417" width="6.6640625" style="39" customWidth="1"/>
    <col min="8418" max="8418" width="11.33203125" style="39" customWidth="1"/>
    <col min="8419" max="8419" width="6.6640625" style="39" customWidth="1"/>
    <col min="8420" max="8420" width="11.44140625" style="39" customWidth="1"/>
    <col min="8421" max="8421" width="6.6640625" style="39" customWidth="1"/>
    <col min="8422" max="8422" width="11.5546875" style="39" customWidth="1"/>
    <col min="8423" max="8423" width="6.6640625" style="39" customWidth="1"/>
    <col min="8424" max="8424" width="11.33203125" style="39" customWidth="1"/>
    <col min="8425" max="8425" width="7.5546875" style="39" customWidth="1"/>
    <col min="8426" max="8426" width="11.44140625" style="39" customWidth="1"/>
    <col min="8427" max="8427" width="7.109375" style="39" customWidth="1"/>
    <col min="8428" max="8428" width="11.33203125" style="39" customWidth="1"/>
    <col min="8429" max="8429" width="6.6640625" style="39" customWidth="1"/>
    <col min="8430" max="8430" width="11.109375" style="39" customWidth="1"/>
    <col min="8431" max="8431" width="7" style="39" customWidth="1"/>
    <col min="8432" max="8432" width="12.44140625" style="39" customWidth="1"/>
    <col min="8433" max="8433" width="6.6640625" style="39" customWidth="1"/>
    <col min="8434" max="8434" width="12.33203125" style="39" customWidth="1"/>
    <col min="8435" max="8435" width="6.6640625" style="39" customWidth="1"/>
    <col min="8436" max="8436" width="12.33203125" style="39" customWidth="1"/>
    <col min="8437" max="8437" width="6.6640625" style="39" customWidth="1"/>
    <col min="8438" max="8438" width="12.33203125" style="39" customWidth="1"/>
    <col min="8439" max="8439" width="6.6640625" style="39" customWidth="1"/>
    <col min="8440" max="8440" width="12.33203125" style="39" customWidth="1"/>
    <col min="8441" max="8441" width="6.6640625" style="39" customWidth="1"/>
    <col min="8442" max="8442" width="12.33203125" style="39" customWidth="1"/>
    <col min="8443" max="8443" width="6.6640625" style="39" customWidth="1"/>
    <col min="8444" max="8444" width="12.33203125" style="39" customWidth="1"/>
    <col min="8445" max="8445" width="6.6640625" style="39" customWidth="1"/>
    <col min="8446" max="8446" width="12.33203125" style="39" customWidth="1"/>
    <col min="8447" max="8447" width="6.6640625" style="39" customWidth="1"/>
    <col min="8448" max="8448" width="12.33203125" style="39" customWidth="1"/>
    <col min="8449" max="8449" width="6.6640625" style="39" customWidth="1"/>
    <col min="8450" max="8450" width="12.33203125" style="39" customWidth="1"/>
    <col min="8451" max="8451" width="6.6640625" style="39" customWidth="1"/>
    <col min="8452" max="8452" width="12.33203125" style="39" customWidth="1"/>
    <col min="8453" max="8453" width="14.5546875" style="39" customWidth="1"/>
    <col min="8454" max="8668" width="9.109375" style="39"/>
    <col min="8669" max="8669" width="4" style="39" customWidth="1"/>
    <col min="8670" max="8670" width="38.88671875" style="39" customWidth="1"/>
    <col min="8671" max="8671" width="13.44140625" style="39" customWidth="1"/>
    <col min="8672" max="8672" width="12.44140625" style="39" customWidth="1"/>
    <col min="8673" max="8673" width="6.6640625" style="39" customWidth="1"/>
    <col min="8674" max="8674" width="11.33203125" style="39" customWidth="1"/>
    <col min="8675" max="8675" width="6.6640625" style="39" customWidth="1"/>
    <col min="8676" max="8676" width="11.44140625" style="39" customWidth="1"/>
    <col min="8677" max="8677" width="6.6640625" style="39" customWidth="1"/>
    <col min="8678" max="8678" width="11.5546875" style="39" customWidth="1"/>
    <col min="8679" max="8679" width="6.6640625" style="39" customWidth="1"/>
    <col min="8680" max="8680" width="11.33203125" style="39" customWidth="1"/>
    <col min="8681" max="8681" width="7.5546875" style="39" customWidth="1"/>
    <col min="8682" max="8682" width="11.44140625" style="39" customWidth="1"/>
    <col min="8683" max="8683" width="7.109375" style="39" customWidth="1"/>
    <col min="8684" max="8684" width="11.33203125" style="39" customWidth="1"/>
    <col min="8685" max="8685" width="6.6640625" style="39" customWidth="1"/>
    <col min="8686" max="8686" width="11.109375" style="39" customWidth="1"/>
    <col min="8687" max="8687" width="7" style="39" customWidth="1"/>
    <col min="8688" max="8688" width="12.44140625" style="39" customWidth="1"/>
    <col min="8689" max="8689" width="6.6640625" style="39" customWidth="1"/>
    <col min="8690" max="8690" width="12.33203125" style="39" customWidth="1"/>
    <col min="8691" max="8691" width="6.6640625" style="39" customWidth="1"/>
    <col min="8692" max="8692" width="12.33203125" style="39" customWidth="1"/>
    <col min="8693" max="8693" width="6.6640625" style="39" customWidth="1"/>
    <col min="8694" max="8694" width="12.33203125" style="39" customWidth="1"/>
    <col min="8695" max="8695" width="6.6640625" style="39" customWidth="1"/>
    <col min="8696" max="8696" width="12.33203125" style="39" customWidth="1"/>
    <col min="8697" max="8697" width="6.6640625" style="39" customWidth="1"/>
    <col min="8698" max="8698" width="12.33203125" style="39" customWidth="1"/>
    <col min="8699" max="8699" width="6.6640625" style="39" customWidth="1"/>
    <col min="8700" max="8700" width="12.33203125" style="39" customWidth="1"/>
    <col min="8701" max="8701" width="6.6640625" style="39" customWidth="1"/>
    <col min="8702" max="8702" width="12.33203125" style="39" customWidth="1"/>
    <col min="8703" max="8703" width="6.6640625" style="39" customWidth="1"/>
    <col min="8704" max="8704" width="12.33203125" style="39" customWidth="1"/>
    <col min="8705" max="8705" width="6.6640625" style="39" customWidth="1"/>
    <col min="8706" max="8706" width="12.33203125" style="39" customWidth="1"/>
    <col min="8707" max="8707" width="6.6640625" style="39" customWidth="1"/>
    <col min="8708" max="8708" width="12.33203125" style="39" customWidth="1"/>
    <col min="8709" max="8709" width="14.5546875" style="39" customWidth="1"/>
    <col min="8710" max="8924" width="9.109375" style="39"/>
    <col min="8925" max="8925" width="4" style="39" customWidth="1"/>
    <col min="8926" max="8926" width="38.88671875" style="39" customWidth="1"/>
    <col min="8927" max="8927" width="13.44140625" style="39" customWidth="1"/>
    <col min="8928" max="8928" width="12.44140625" style="39" customWidth="1"/>
    <col min="8929" max="8929" width="6.6640625" style="39" customWidth="1"/>
    <col min="8930" max="8930" width="11.33203125" style="39" customWidth="1"/>
    <col min="8931" max="8931" width="6.6640625" style="39" customWidth="1"/>
    <col min="8932" max="8932" width="11.44140625" style="39" customWidth="1"/>
    <col min="8933" max="8933" width="6.6640625" style="39" customWidth="1"/>
    <col min="8934" max="8934" width="11.5546875" style="39" customWidth="1"/>
    <col min="8935" max="8935" width="6.6640625" style="39" customWidth="1"/>
    <col min="8936" max="8936" width="11.33203125" style="39" customWidth="1"/>
    <col min="8937" max="8937" width="7.5546875" style="39" customWidth="1"/>
    <col min="8938" max="8938" width="11.44140625" style="39" customWidth="1"/>
    <col min="8939" max="8939" width="7.109375" style="39" customWidth="1"/>
    <col min="8940" max="8940" width="11.33203125" style="39" customWidth="1"/>
    <col min="8941" max="8941" width="6.6640625" style="39" customWidth="1"/>
    <col min="8942" max="8942" width="11.109375" style="39" customWidth="1"/>
    <col min="8943" max="8943" width="7" style="39" customWidth="1"/>
    <col min="8944" max="8944" width="12.44140625" style="39" customWidth="1"/>
    <col min="8945" max="8945" width="6.6640625" style="39" customWidth="1"/>
    <col min="8946" max="8946" width="12.33203125" style="39" customWidth="1"/>
    <col min="8947" max="8947" width="6.6640625" style="39" customWidth="1"/>
    <col min="8948" max="8948" width="12.33203125" style="39" customWidth="1"/>
    <col min="8949" max="8949" width="6.6640625" style="39" customWidth="1"/>
    <col min="8950" max="8950" width="12.33203125" style="39" customWidth="1"/>
    <col min="8951" max="8951" width="6.6640625" style="39" customWidth="1"/>
    <col min="8952" max="8952" width="12.33203125" style="39" customWidth="1"/>
    <col min="8953" max="8953" width="6.6640625" style="39" customWidth="1"/>
    <col min="8954" max="8954" width="12.33203125" style="39" customWidth="1"/>
    <col min="8955" max="8955" width="6.6640625" style="39" customWidth="1"/>
    <col min="8956" max="8956" width="12.33203125" style="39" customWidth="1"/>
    <col min="8957" max="8957" width="6.6640625" style="39" customWidth="1"/>
    <col min="8958" max="8958" width="12.33203125" style="39" customWidth="1"/>
    <col min="8959" max="8959" width="6.6640625" style="39" customWidth="1"/>
    <col min="8960" max="8960" width="12.33203125" style="39" customWidth="1"/>
    <col min="8961" max="8961" width="6.6640625" style="39" customWidth="1"/>
    <col min="8962" max="8962" width="12.33203125" style="39" customWidth="1"/>
    <col min="8963" max="8963" width="6.6640625" style="39" customWidth="1"/>
    <col min="8964" max="8964" width="12.33203125" style="39" customWidth="1"/>
    <col min="8965" max="8965" width="14.5546875" style="39" customWidth="1"/>
    <col min="8966" max="9180" width="9.109375" style="39"/>
    <col min="9181" max="9181" width="4" style="39" customWidth="1"/>
    <col min="9182" max="9182" width="38.88671875" style="39" customWidth="1"/>
    <col min="9183" max="9183" width="13.44140625" style="39" customWidth="1"/>
    <col min="9184" max="9184" width="12.44140625" style="39" customWidth="1"/>
    <col min="9185" max="9185" width="6.6640625" style="39" customWidth="1"/>
    <col min="9186" max="9186" width="11.33203125" style="39" customWidth="1"/>
    <col min="9187" max="9187" width="6.6640625" style="39" customWidth="1"/>
    <col min="9188" max="9188" width="11.44140625" style="39" customWidth="1"/>
    <col min="9189" max="9189" width="6.6640625" style="39" customWidth="1"/>
    <col min="9190" max="9190" width="11.5546875" style="39" customWidth="1"/>
    <col min="9191" max="9191" width="6.6640625" style="39" customWidth="1"/>
    <col min="9192" max="9192" width="11.33203125" style="39" customWidth="1"/>
    <col min="9193" max="9193" width="7.5546875" style="39" customWidth="1"/>
    <col min="9194" max="9194" width="11.44140625" style="39" customWidth="1"/>
    <col min="9195" max="9195" width="7.109375" style="39" customWidth="1"/>
    <col min="9196" max="9196" width="11.33203125" style="39" customWidth="1"/>
    <col min="9197" max="9197" width="6.6640625" style="39" customWidth="1"/>
    <col min="9198" max="9198" width="11.109375" style="39" customWidth="1"/>
    <col min="9199" max="9199" width="7" style="39" customWidth="1"/>
    <col min="9200" max="9200" width="12.44140625" style="39" customWidth="1"/>
    <col min="9201" max="9201" width="6.6640625" style="39" customWidth="1"/>
    <col min="9202" max="9202" width="12.33203125" style="39" customWidth="1"/>
    <col min="9203" max="9203" width="6.6640625" style="39" customWidth="1"/>
    <col min="9204" max="9204" width="12.33203125" style="39" customWidth="1"/>
    <col min="9205" max="9205" width="6.6640625" style="39" customWidth="1"/>
    <col min="9206" max="9206" width="12.33203125" style="39" customWidth="1"/>
    <col min="9207" max="9207" width="6.6640625" style="39" customWidth="1"/>
    <col min="9208" max="9208" width="12.33203125" style="39" customWidth="1"/>
    <col min="9209" max="9209" width="6.6640625" style="39" customWidth="1"/>
    <col min="9210" max="9210" width="12.33203125" style="39" customWidth="1"/>
    <col min="9211" max="9211" width="6.6640625" style="39" customWidth="1"/>
    <col min="9212" max="9212" width="12.33203125" style="39" customWidth="1"/>
    <col min="9213" max="9213" width="6.6640625" style="39" customWidth="1"/>
    <col min="9214" max="9214" width="12.33203125" style="39" customWidth="1"/>
    <col min="9215" max="9215" width="6.6640625" style="39" customWidth="1"/>
    <col min="9216" max="9216" width="12.33203125" style="39" customWidth="1"/>
    <col min="9217" max="9217" width="6.6640625" style="39" customWidth="1"/>
    <col min="9218" max="9218" width="12.33203125" style="39" customWidth="1"/>
    <col min="9219" max="9219" width="6.6640625" style="39" customWidth="1"/>
    <col min="9220" max="9220" width="12.33203125" style="39" customWidth="1"/>
    <col min="9221" max="9221" width="14.5546875" style="39" customWidth="1"/>
    <col min="9222" max="9436" width="9.109375" style="39"/>
    <col min="9437" max="9437" width="4" style="39" customWidth="1"/>
    <col min="9438" max="9438" width="38.88671875" style="39" customWidth="1"/>
    <col min="9439" max="9439" width="13.44140625" style="39" customWidth="1"/>
    <col min="9440" max="9440" width="12.44140625" style="39" customWidth="1"/>
    <col min="9441" max="9441" width="6.6640625" style="39" customWidth="1"/>
    <col min="9442" max="9442" width="11.33203125" style="39" customWidth="1"/>
    <col min="9443" max="9443" width="6.6640625" style="39" customWidth="1"/>
    <col min="9444" max="9444" width="11.44140625" style="39" customWidth="1"/>
    <col min="9445" max="9445" width="6.6640625" style="39" customWidth="1"/>
    <col min="9446" max="9446" width="11.5546875" style="39" customWidth="1"/>
    <col min="9447" max="9447" width="6.6640625" style="39" customWidth="1"/>
    <col min="9448" max="9448" width="11.33203125" style="39" customWidth="1"/>
    <col min="9449" max="9449" width="7.5546875" style="39" customWidth="1"/>
    <col min="9450" max="9450" width="11.44140625" style="39" customWidth="1"/>
    <col min="9451" max="9451" width="7.109375" style="39" customWidth="1"/>
    <col min="9452" max="9452" width="11.33203125" style="39" customWidth="1"/>
    <col min="9453" max="9453" width="6.6640625" style="39" customWidth="1"/>
    <col min="9454" max="9454" width="11.109375" style="39" customWidth="1"/>
    <col min="9455" max="9455" width="7" style="39" customWidth="1"/>
    <col min="9456" max="9456" width="12.44140625" style="39" customWidth="1"/>
    <col min="9457" max="9457" width="6.6640625" style="39" customWidth="1"/>
    <col min="9458" max="9458" width="12.33203125" style="39" customWidth="1"/>
    <col min="9459" max="9459" width="6.6640625" style="39" customWidth="1"/>
    <col min="9460" max="9460" width="12.33203125" style="39" customWidth="1"/>
    <col min="9461" max="9461" width="6.6640625" style="39" customWidth="1"/>
    <col min="9462" max="9462" width="12.33203125" style="39" customWidth="1"/>
    <col min="9463" max="9463" width="6.6640625" style="39" customWidth="1"/>
    <col min="9464" max="9464" width="12.33203125" style="39" customWidth="1"/>
    <col min="9465" max="9465" width="6.6640625" style="39" customWidth="1"/>
    <col min="9466" max="9466" width="12.33203125" style="39" customWidth="1"/>
    <col min="9467" max="9467" width="6.6640625" style="39" customWidth="1"/>
    <col min="9468" max="9468" width="12.33203125" style="39" customWidth="1"/>
    <col min="9469" max="9469" width="6.6640625" style="39" customWidth="1"/>
    <col min="9470" max="9470" width="12.33203125" style="39" customWidth="1"/>
    <col min="9471" max="9471" width="6.6640625" style="39" customWidth="1"/>
    <col min="9472" max="9472" width="12.33203125" style="39" customWidth="1"/>
    <col min="9473" max="9473" width="6.6640625" style="39" customWidth="1"/>
    <col min="9474" max="9474" width="12.33203125" style="39" customWidth="1"/>
    <col min="9475" max="9475" width="6.6640625" style="39" customWidth="1"/>
    <col min="9476" max="9476" width="12.33203125" style="39" customWidth="1"/>
    <col min="9477" max="9477" width="14.5546875" style="39" customWidth="1"/>
    <col min="9478" max="9692" width="9.109375" style="39"/>
    <col min="9693" max="9693" width="4" style="39" customWidth="1"/>
    <col min="9694" max="9694" width="38.88671875" style="39" customWidth="1"/>
    <col min="9695" max="9695" width="13.44140625" style="39" customWidth="1"/>
    <col min="9696" max="9696" width="12.44140625" style="39" customWidth="1"/>
    <col min="9697" max="9697" width="6.6640625" style="39" customWidth="1"/>
    <col min="9698" max="9698" width="11.33203125" style="39" customWidth="1"/>
    <col min="9699" max="9699" width="6.6640625" style="39" customWidth="1"/>
    <col min="9700" max="9700" width="11.44140625" style="39" customWidth="1"/>
    <col min="9701" max="9701" width="6.6640625" style="39" customWidth="1"/>
    <col min="9702" max="9702" width="11.5546875" style="39" customWidth="1"/>
    <col min="9703" max="9703" width="6.6640625" style="39" customWidth="1"/>
    <col min="9704" max="9704" width="11.33203125" style="39" customWidth="1"/>
    <col min="9705" max="9705" width="7.5546875" style="39" customWidth="1"/>
    <col min="9706" max="9706" width="11.44140625" style="39" customWidth="1"/>
    <col min="9707" max="9707" width="7.109375" style="39" customWidth="1"/>
    <col min="9708" max="9708" width="11.33203125" style="39" customWidth="1"/>
    <col min="9709" max="9709" width="6.6640625" style="39" customWidth="1"/>
    <col min="9710" max="9710" width="11.109375" style="39" customWidth="1"/>
    <col min="9711" max="9711" width="7" style="39" customWidth="1"/>
    <col min="9712" max="9712" width="12.44140625" style="39" customWidth="1"/>
    <col min="9713" max="9713" width="6.6640625" style="39" customWidth="1"/>
    <col min="9714" max="9714" width="12.33203125" style="39" customWidth="1"/>
    <col min="9715" max="9715" width="6.6640625" style="39" customWidth="1"/>
    <col min="9716" max="9716" width="12.33203125" style="39" customWidth="1"/>
    <col min="9717" max="9717" width="6.6640625" style="39" customWidth="1"/>
    <col min="9718" max="9718" width="12.33203125" style="39" customWidth="1"/>
    <col min="9719" max="9719" width="6.6640625" style="39" customWidth="1"/>
    <col min="9720" max="9720" width="12.33203125" style="39" customWidth="1"/>
    <col min="9721" max="9721" width="6.6640625" style="39" customWidth="1"/>
    <col min="9722" max="9722" width="12.33203125" style="39" customWidth="1"/>
    <col min="9723" max="9723" width="6.6640625" style="39" customWidth="1"/>
    <col min="9724" max="9724" width="12.33203125" style="39" customWidth="1"/>
    <col min="9725" max="9725" width="6.6640625" style="39" customWidth="1"/>
    <col min="9726" max="9726" width="12.33203125" style="39" customWidth="1"/>
    <col min="9727" max="9727" width="6.6640625" style="39" customWidth="1"/>
    <col min="9728" max="9728" width="12.33203125" style="39" customWidth="1"/>
    <col min="9729" max="9729" width="6.6640625" style="39" customWidth="1"/>
    <col min="9730" max="9730" width="12.33203125" style="39" customWidth="1"/>
    <col min="9731" max="9731" width="6.6640625" style="39" customWidth="1"/>
    <col min="9732" max="9732" width="12.33203125" style="39" customWidth="1"/>
    <col min="9733" max="9733" width="14.5546875" style="39" customWidth="1"/>
    <col min="9734" max="9948" width="9.109375" style="39"/>
    <col min="9949" max="9949" width="4" style="39" customWidth="1"/>
    <col min="9950" max="9950" width="38.88671875" style="39" customWidth="1"/>
    <col min="9951" max="9951" width="13.44140625" style="39" customWidth="1"/>
    <col min="9952" max="9952" width="12.44140625" style="39" customWidth="1"/>
    <col min="9953" max="9953" width="6.6640625" style="39" customWidth="1"/>
    <col min="9954" max="9954" width="11.33203125" style="39" customWidth="1"/>
    <col min="9955" max="9955" width="6.6640625" style="39" customWidth="1"/>
    <col min="9956" max="9956" width="11.44140625" style="39" customWidth="1"/>
    <col min="9957" max="9957" width="6.6640625" style="39" customWidth="1"/>
    <col min="9958" max="9958" width="11.5546875" style="39" customWidth="1"/>
    <col min="9959" max="9959" width="6.6640625" style="39" customWidth="1"/>
    <col min="9960" max="9960" width="11.33203125" style="39" customWidth="1"/>
    <col min="9961" max="9961" width="7.5546875" style="39" customWidth="1"/>
    <col min="9962" max="9962" width="11.44140625" style="39" customWidth="1"/>
    <col min="9963" max="9963" width="7.109375" style="39" customWidth="1"/>
    <col min="9964" max="9964" width="11.33203125" style="39" customWidth="1"/>
    <col min="9965" max="9965" width="6.6640625" style="39" customWidth="1"/>
    <col min="9966" max="9966" width="11.109375" style="39" customWidth="1"/>
    <col min="9967" max="9967" width="7" style="39" customWidth="1"/>
    <col min="9968" max="9968" width="12.44140625" style="39" customWidth="1"/>
    <col min="9969" max="9969" width="6.6640625" style="39" customWidth="1"/>
    <col min="9970" max="9970" width="12.33203125" style="39" customWidth="1"/>
    <col min="9971" max="9971" width="6.6640625" style="39" customWidth="1"/>
    <col min="9972" max="9972" width="12.33203125" style="39" customWidth="1"/>
    <col min="9973" max="9973" width="6.6640625" style="39" customWidth="1"/>
    <col min="9974" max="9974" width="12.33203125" style="39" customWidth="1"/>
    <col min="9975" max="9975" width="6.6640625" style="39" customWidth="1"/>
    <col min="9976" max="9976" width="12.33203125" style="39" customWidth="1"/>
    <col min="9977" max="9977" width="6.6640625" style="39" customWidth="1"/>
    <col min="9978" max="9978" width="12.33203125" style="39" customWidth="1"/>
    <col min="9979" max="9979" width="6.6640625" style="39" customWidth="1"/>
    <col min="9980" max="9980" width="12.33203125" style="39" customWidth="1"/>
    <col min="9981" max="9981" width="6.6640625" style="39" customWidth="1"/>
    <col min="9982" max="9982" width="12.33203125" style="39" customWidth="1"/>
    <col min="9983" max="9983" width="6.6640625" style="39" customWidth="1"/>
    <col min="9984" max="9984" width="12.33203125" style="39" customWidth="1"/>
    <col min="9985" max="9985" width="6.6640625" style="39" customWidth="1"/>
    <col min="9986" max="9986" width="12.33203125" style="39" customWidth="1"/>
    <col min="9987" max="9987" width="6.6640625" style="39" customWidth="1"/>
    <col min="9988" max="9988" width="12.33203125" style="39" customWidth="1"/>
    <col min="9989" max="9989" width="14.5546875" style="39" customWidth="1"/>
    <col min="9990" max="10204" width="9.109375" style="39"/>
    <col min="10205" max="10205" width="4" style="39" customWidth="1"/>
    <col min="10206" max="10206" width="38.88671875" style="39" customWidth="1"/>
    <col min="10207" max="10207" width="13.44140625" style="39" customWidth="1"/>
    <col min="10208" max="10208" width="12.44140625" style="39" customWidth="1"/>
    <col min="10209" max="10209" width="6.6640625" style="39" customWidth="1"/>
    <col min="10210" max="10210" width="11.33203125" style="39" customWidth="1"/>
    <col min="10211" max="10211" width="6.6640625" style="39" customWidth="1"/>
    <col min="10212" max="10212" width="11.44140625" style="39" customWidth="1"/>
    <col min="10213" max="10213" width="6.6640625" style="39" customWidth="1"/>
    <col min="10214" max="10214" width="11.5546875" style="39" customWidth="1"/>
    <col min="10215" max="10215" width="6.6640625" style="39" customWidth="1"/>
    <col min="10216" max="10216" width="11.33203125" style="39" customWidth="1"/>
    <col min="10217" max="10217" width="7.5546875" style="39" customWidth="1"/>
    <col min="10218" max="10218" width="11.44140625" style="39" customWidth="1"/>
    <col min="10219" max="10219" width="7.109375" style="39" customWidth="1"/>
    <col min="10220" max="10220" width="11.33203125" style="39" customWidth="1"/>
    <col min="10221" max="10221" width="6.6640625" style="39" customWidth="1"/>
    <col min="10222" max="10222" width="11.109375" style="39" customWidth="1"/>
    <col min="10223" max="10223" width="7" style="39" customWidth="1"/>
    <col min="10224" max="10224" width="12.44140625" style="39" customWidth="1"/>
    <col min="10225" max="10225" width="6.6640625" style="39" customWidth="1"/>
    <col min="10226" max="10226" width="12.33203125" style="39" customWidth="1"/>
    <col min="10227" max="10227" width="6.6640625" style="39" customWidth="1"/>
    <col min="10228" max="10228" width="12.33203125" style="39" customWidth="1"/>
    <col min="10229" max="10229" width="6.6640625" style="39" customWidth="1"/>
    <col min="10230" max="10230" width="12.33203125" style="39" customWidth="1"/>
    <col min="10231" max="10231" width="6.6640625" style="39" customWidth="1"/>
    <col min="10232" max="10232" width="12.33203125" style="39" customWidth="1"/>
    <col min="10233" max="10233" width="6.6640625" style="39" customWidth="1"/>
    <col min="10234" max="10234" width="12.33203125" style="39" customWidth="1"/>
    <col min="10235" max="10235" width="6.6640625" style="39" customWidth="1"/>
    <col min="10236" max="10236" width="12.33203125" style="39" customWidth="1"/>
    <col min="10237" max="10237" width="6.6640625" style="39" customWidth="1"/>
    <col min="10238" max="10238" width="12.33203125" style="39" customWidth="1"/>
    <col min="10239" max="10239" width="6.6640625" style="39" customWidth="1"/>
    <col min="10240" max="10240" width="12.33203125" style="39" customWidth="1"/>
    <col min="10241" max="10241" width="6.6640625" style="39" customWidth="1"/>
    <col min="10242" max="10242" width="12.33203125" style="39" customWidth="1"/>
    <col min="10243" max="10243" width="6.6640625" style="39" customWidth="1"/>
    <col min="10244" max="10244" width="12.33203125" style="39" customWidth="1"/>
    <col min="10245" max="10245" width="14.5546875" style="39" customWidth="1"/>
    <col min="10246" max="10460" width="9.109375" style="39"/>
    <col min="10461" max="10461" width="4" style="39" customWidth="1"/>
    <col min="10462" max="10462" width="38.88671875" style="39" customWidth="1"/>
    <col min="10463" max="10463" width="13.44140625" style="39" customWidth="1"/>
    <col min="10464" max="10464" width="12.44140625" style="39" customWidth="1"/>
    <col min="10465" max="10465" width="6.6640625" style="39" customWidth="1"/>
    <col min="10466" max="10466" width="11.33203125" style="39" customWidth="1"/>
    <col min="10467" max="10467" width="6.6640625" style="39" customWidth="1"/>
    <col min="10468" max="10468" width="11.44140625" style="39" customWidth="1"/>
    <col min="10469" max="10469" width="6.6640625" style="39" customWidth="1"/>
    <col min="10470" max="10470" width="11.5546875" style="39" customWidth="1"/>
    <col min="10471" max="10471" width="6.6640625" style="39" customWidth="1"/>
    <col min="10472" max="10472" width="11.33203125" style="39" customWidth="1"/>
    <col min="10473" max="10473" width="7.5546875" style="39" customWidth="1"/>
    <col min="10474" max="10474" width="11.44140625" style="39" customWidth="1"/>
    <col min="10475" max="10475" width="7.109375" style="39" customWidth="1"/>
    <col min="10476" max="10476" width="11.33203125" style="39" customWidth="1"/>
    <col min="10477" max="10477" width="6.6640625" style="39" customWidth="1"/>
    <col min="10478" max="10478" width="11.109375" style="39" customWidth="1"/>
    <col min="10479" max="10479" width="7" style="39" customWidth="1"/>
    <col min="10480" max="10480" width="12.44140625" style="39" customWidth="1"/>
    <col min="10481" max="10481" width="6.6640625" style="39" customWidth="1"/>
    <col min="10482" max="10482" width="12.33203125" style="39" customWidth="1"/>
    <col min="10483" max="10483" width="6.6640625" style="39" customWidth="1"/>
    <col min="10484" max="10484" width="12.33203125" style="39" customWidth="1"/>
    <col min="10485" max="10485" width="6.6640625" style="39" customWidth="1"/>
    <col min="10486" max="10486" width="12.33203125" style="39" customWidth="1"/>
    <col min="10487" max="10487" width="6.6640625" style="39" customWidth="1"/>
    <col min="10488" max="10488" width="12.33203125" style="39" customWidth="1"/>
    <col min="10489" max="10489" width="6.6640625" style="39" customWidth="1"/>
    <col min="10490" max="10490" width="12.33203125" style="39" customWidth="1"/>
    <col min="10491" max="10491" width="6.6640625" style="39" customWidth="1"/>
    <col min="10492" max="10492" width="12.33203125" style="39" customWidth="1"/>
    <col min="10493" max="10493" width="6.6640625" style="39" customWidth="1"/>
    <col min="10494" max="10494" width="12.33203125" style="39" customWidth="1"/>
    <col min="10495" max="10495" width="6.6640625" style="39" customWidth="1"/>
    <col min="10496" max="10496" width="12.33203125" style="39" customWidth="1"/>
    <col min="10497" max="10497" width="6.6640625" style="39" customWidth="1"/>
    <col min="10498" max="10498" width="12.33203125" style="39" customWidth="1"/>
    <col min="10499" max="10499" width="6.6640625" style="39" customWidth="1"/>
    <col min="10500" max="10500" width="12.33203125" style="39" customWidth="1"/>
    <col min="10501" max="10501" width="14.5546875" style="39" customWidth="1"/>
    <col min="10502" max="10716" width="9.109375" style="39"/>
    <col min="10717" max="10717" width="4" style="39" customWidth="1"/>
    <col min="10718" max="10718" width="38.88671875" style="39" customWidth="1"/>
    <col min="10719" max="10719" width="13.44140625" style="39" customWidth="1"/>
    <col min="10720" max="10720" width="12.44140625" style="39" customWidth="1"/>
    <col min="10721" max="10721" width="6.6640625" style="39" customWidth="1"/>
    <col min="10722" max="10722" width="11.33203125" style="39" customWidth="1"/>
    <col min="10723" max="10723" width="6.6640625" style="39" customWidth="1"/>
    <col min="10724" max="10724" width="11.44140625" style="39" customWidth="1"/>
    <col min="10725" max="10725" width="6.6640625" style="39" customWidth="1"/>
    <col min="10726" max="10726" width="11.5546875" style="39" customWidth="1"/>
    <col min="10727" max="10727" width="6.6640625" style="39" customWidth="1"/>
    <col min="10728" max="10728" width="11.33203125" style="39" customWidth="1"/>
    <col min="10729" max="10729" width="7.5546875" style="39" customWidth="1"/>
    <col min="10730" max="10730" width="11.44140625" style="39" customWidth="1"/>
    <col min="10731" max="10731" width="7.109375" style="39" customWidth="1"/>
    <col min="10732" max="10732" width="11.33203125" style="39" customWidth="1"/>
    <col min="10733" max="10733" width="6.6640625" style="39" customWidth="1"/>
    <col min="10734" max="10734" width="11.109375" style="39" customWidth="1"/>
    <col min="10735" max="10735" width="7" style="39" customWidth="1"/>
    <col min="10736" max="10736" width="12.44140625" style="39" customWidth="1"/>
    <col min="10737" max="10737" width="6.6640625" style="39" customWidth="1"/>
    <col min="10738" max="10738" width="12.33203125" style="39" customWidth="1"/>
    <col min="10739" max="10739" width="6.6640625" style="39" customWidth="1"/>
    <col min="10740" max="10740" width="12.33203125" style="39" customWidth="1"/>
    <col min="10741" max="10741" width="6.6640625" style="39" customWidth="1"/>
    <col min="10742" max="10742" width="12.33203125" style="39" customWidth="1"/>
    <col min="10743" max="10743" width="6.6640625" style="39" customWidth="1"/>
    <col min="10744" max="10744" width="12.33203125" style="39" customWidth="1"/>
    <col min="10745" max="10745" width="6.6640625" style="39" customWidth="1"/>
    <col min="10746" max="10746" width="12.33203125" style="39" customWidth="1"/>
    <col min="10747" max="10747" width="6.6640625" style="39" customWidth="1"/>
    <col min="10748" max="10748" width="12.33203125" style="39" customWidth="1"/>
    <col min="10749" max="10749" width="6.6640625" style="39" customWidth="1"/>
    <col min="10750" max="10750" width="12.33203125" style="39" customWidth="1"/>
    <col min="10751" max="10751" width="6.6640625" style="39" customWidth="1"/>
    <col min="10752" max="10752" width="12.33203125" style="39" customWidth="1"/>
    <col min="10753" max="10753" width="6.6640625" style="39" customWidth="1"/>
    <col min="10754" max="10754" width="12.33203125" style="39" customWidth="1"/>
    <col min="10755" max="10755" width="6.6640625" style="39" customWidth="1"/>
    <col min="10756" max="10756" width="12.33203125" style="39" customWidth="1"/>
    <col min="10757" max="10757" width="14.5546875" style="39" customWidth="1"/>
    <col min="10758" max="10972" width="9.109375" style="39"/>
    <col min="10973" max="10973" width="4" style="39" customWidth="1"/>
    <col min="10974" max="10974" width="38.88671875" style="39" customWidth="1"/>
    <col min="10975" max="10975" width="13.44140625" style="39" customWidth="1"/>
    <col min="10976" max="10976" width="12.44140625" style="39" customWidth="1"/>
    <col min="10977" max="10977" width="6.6640625" style="39" customWidth="1"/>
    <col min="10978" max="10978" width="11.33203125" style="39" customWidth="1"/>
    <col min="10979" max="10979" width="6.6640625" style="39" customWidth="1"/>
    <col min="10980" max="10980" width="11.44140625" style="39" customWidth="1"/>
    <col min="10981" max="10981" width="6.6640625" style="39" customWidth="1"/>
    <col min="10982" max="10982" width="11.5546875" style="39" customWidth="1"/>
    <col min="10983" max="10983" width="6.6640625" style="39" customWidth="1"/>
    <col min="10984" max="10984" width="11.33203125" style="39" customWidth="1"/>
    <col min="10985" max="10985" width="7.5546875" style="39" customWidth="1"/>
    <col min="10986" max="10986" width="11.44140625" style="39" customWidth="1"/>
    <col min="10987" max="10987" width="7.109375" style="39" customWidth="1"/>
    <col min="10988" max="10988" width="11.33203125" style="39" customWidth="1"/>
    <col min="10989" max="10989" width="6.6640625" style="39" customWidth="1"/>
    <col min="10990" max="10990" width="11.109375" style="39" customWidth="1"/>
    <col min="10991" max="10991" width="7" style="39" customWidth="1"/>
    <col min="10992" max="10992" width="12.44140625" style="39" customWidth="1"/>
    <col min="10993" max="10993" width="6.6640625" style="39" customWidth="1"/>
    <col min="10994" max="10994" width="12.33203125" style="39" customWidth="1"/>
    <col min="10995" max="10995" width="6.6640625" style="39" customWidth="1"/>
    <col min="10996" max="10996" width="12.33203125" style="39" customWidth="1"/>
    <col min="10997" max="10997" width="6.6640625" style="39" customWidth="1"/>
    <col min="10998" max="10998" width="12.33203125" style="39" customWidth="1"/>
    <col min="10999" max="10999" width="6.6640625" style="39" customWidth="1"/>
    <col min="11000" max="11000" width="12.33203125" style="39" customWidth="1"/>
    <col min="11001" max="11001" width="6.6640625" style="39" customWidth="1"/>
    <col min="11002" max="11002" width="12.33203125" style="39" customWidth="1"/>
    <col min="11003" max="11003" width="6.6640625" style="39" customWidth="1"/>
    <col min="11004" max="11004" width="12.33203125" style="39" customWidth="1"/>
    <col min="11005" max="11005" width="6.6640625" style="39" customWidth="1"/>
    <col min="11006" max="11006" width="12.33203125" style="39" customWidth="1"/>
    <col min="11007" max="11007" width="6.6640625" style="39" customWidth="1"/>
    <col min="11008" max="11008" width="12.33203125" style="39" customWidth="1"/>
    <col min="11009" max="11009" width="6.6640625" style="39" customWidth="1"/>
    <col min="11010" max="11010" width="12.33203125" style="39" customWidth="1"/>
    <col min="11011" max="11011" width="6.6640625" style="39" customWidth="1"/>
    <col min="11012" max="11012" width="12.33203125" style="39" customWidth="1"/>
    <col min="11013" max="11013" width="14.5546875" style="39" customWidth="1"/>
    <col min="11014" max="11228" width="9.109375" style="39"/>
    <col min="11229" max="11229" width="4" style="39" customWidth="1"/>
    <col min="11230" max="11230" width="38.88671875" style="39" customWidth="1"/>
    <col min="11231" max="11231" width="13.44140625" style="39" customWidth="1"/>
    <col min="11232" max="11232" width="12.44140625" style="39" customWidth="1"/>
    <col min="11233" max="11233" width="6.6640625" style="39" customWidth="1"/>
    <col min="11234" max="11234" width="11.33203125" style="39" customWidth="1"/>
    <col min="11235" max="11235" width="6.6640625" style="39" customWidth="1"/>
    <col min="11236" max="11236" width="11.44140625" style="39" customWidth="1"/>
    <col min="11237" max="11237" width="6.6640625" style="39" customWidth="1"/>
    <col min="11238" max="11238" width="11.5546875" style="39" customWidth="1"/>
    <col min="11239" max="11239" width="6.6640625" style="39" customWidth="1"/>
    <col min="11240" max="11240" width="11.33203125" style="39" customWidth="1"/>
    <col min="11241" max="11241" width="7.5546875" style="39" customWidth="1"/>
    <col min="11242" max="11242" width="11.44140625" style="39" customWidth="1"/>
    <col min="11243" max="11243" width="7.109375" style="39" customWidth="1"/>
    <col min="11244" max="11244" width="11.33203125" style="39" customWidth="1"/>
    <col min="11245" max="11245" width="6.6640625" style="39" customWidth="1"/>
    <col min="11246" max="11246" width="11.109375" style="39" customWidth="1"/>
    <col min="11247" max="11247" width="7" style="39" customWidth="1"/>
    <col min="11248" max="11248" width="12.44140625" style="39" customWidth="1"/>
    <col min="11249" max="11249" width="6.6640625" style="39" customWidth="1"/>
    <col min="11250" max="11250" width="12.33203125" style="39" customWidth="1"/>
    <col min="11251" max="11251" width="6.6640625" style="39" customWidth="1"/>
    <col min="11252" max="11252" width="12.33203125" style="39" customWidth="1"/>
    <col min="11253" max="11253" width="6.6640625" style="39" customWidth="1"/>
    <col min="11254" max="11254" width="12.33203125" style="39" customWidth="1"/>
    <col min="11255" max="11255" width="6.6640625" style="39" customWidth="1"/>
    <col min="11256" max="11256" width="12.33203125" style="39" customWidth="1"/>
    <col min="11257" max="11257" width="6.6640625" style="39" customWidth="1"/>
    <col min="11258" max="11258" width="12.33203125" style="39" customWidth="1"/>
    <col min="11259" max="11259" width="6.6640625" style="39" customWidth="1"/>
    <col min="11260" max="11260" width="12.33203125" style="39" customWidth="1"/>
    <col min="11261" max="11261" width="6.6640625" style="39" customWidth="1"/>
    <col min="11262" max="11262" width="12.33203125" style="39" customWidth="1"/>
    <col min="11263" max="11263" width="6.6640625" style="39" customWidth="1"/>
    <col min="11264" max="11264" width="12.33203125" style="39" customWidth="1"/>
    <col min="11265" max="11265" width="6.6640625" style="39" customWidth="1"/>
    <col min="11266" max="11266" width="12.33203125" style="39" customWidth="1"/>
    <col min="11267" max="11267" width="6.6640625" style="39" customWidth="1"/>
    <col min="11268" max="11268" width="12.33203125" style="39" customWidth="1"/>
    <col min="11269" max="11269" width="14.5546875" style="39" customWidth="1"/>
    <col min="11270" max="11484" width="9.109375" style="39"/>
    <col min="11485" max="11485" width="4" style="39" customWidth="1"/>
    <col min="11486" max="11486" width="38.88671875" style="39" customWidth="1"/>
    <col min="11487" max="11487" width="13.44140625" style="39" customWidth="1"/>
    <col min="11488" max="11488" width="12.44140625" style="39" customWidth="1"/>
    <col min="11489" max="11489" width="6.6640625" style="39" customWidth="1"/>
    <col min="11490" max="11490" width="11.33203125" style="39" customWidth="1"/>
    <col min="11491" max="11491" width="6.6640625" style="39" customWidth="1"/>
    <col min="11492" max="11492" width="11.44140625" style="39" customWidth="1"/>
    <col min="11493" max="11493" width="6.6640625" style="39" customWidth="1"/>
    <col min="11494" max="11494" width="11.5546875" style="39" customWidth="1"/>
    <col min="11495" max="11495" width="6.6640625" style="39" customWidth="1"/>
    <col min="11496" max="11496" width="11.33203125" style="39" customWidth="1"/>
    <col min="11497" max="11497" width="7.5546875" style="39" customWidth="1"/>
    <col min="11498" max="11498" width="11.44140625" style="39" customWidth="1"/>
    <col min="11499" max="11499" width="7.109375" style="39" customWidth="1"/>
    <col min="11500" max="11500" width="11.33203125" style="39" customWidth="1"/>
    <col min="11501" max="11501" width="6.6640625" style="39" customWidth="1"/>
    <col min="11502" max="11502" width="11.109375" style="39" customWidth="1"/>
    <col min="11503" max="11503" width="7" style="39" customWidth="1"/>
    <col min="11504" max="11504" width="12.44140625" style="39" customWidth="1"/>
    <col min="11505" max="11505" width="6.6640625" style="39" customWidth="1"/>
    <col min="11506" max="11506" width="12.33203125" style="39" customWidth="1"/>
    <col min="11507" max="11507" width="6.6640625" style="39" customWidth="1"/>
    <col min="11508" max="11508" width="12.33203125" style="39" customWidth="1"/>
    <col min="11509" max="11509" width="6.6640625" style="39" customWidth="1"/>
    <col min="11510" max="11510" width="12.33203125" style="39" customWidth="1"/>
    <col min="11511" max="11511" width="6.6640625" style="39" customWidth="1"/>
    <col min="11512" max="11512" width="12.33203125" style="39" customWidth="1"/>
    <col min="11513" max="11513" width="6.6640625" style="39" customWidth="1"/>
    <col min="11514" max="11514" width="12.33203125" style="39" customWidth="1"/>
    <col min="11515" max="11515" width="6.6640625" style="39" customWidth="1"/>
    <col min="11516" max="11516" width="12.33203125" style="39" customWidth="1"/>
    <col min="11517" max="11517" width="6.6640625" style="39" customWidth="1"/>
    <col min="11518" max="11518" width="12.33203125" style="39" customWidth="1"/>
    <col min="11519" max="11519" width="6.6640625" style="39" customWidth="1"/>
    <col min="11520" max="11520" width="12.33203125" style="39" customWidth="1"/>
    <col min="11521" max="11521" width="6.6640625" style="39" customWidth="1"/>
    <col min="11522" max="11522" width="12.33203125" style="39" customWidth="1"/>
    <col min="11523" max="11523" width="6.6640625" style="39" customWidth="1"/>
    <col min="11524" max="11524" width="12.33203125" style="39" customWidth="1"/>
    <col min="11525" max="11525" width="14.5546875" style="39" customWidth="1"/>
    <col min="11526" max="11740" width="9.109375" style="39"/>
    <col min="11741" max="11741" width="4" style="39" customWidth="1"/>
    <col min="11742" max="11742" width="38.88671875" style="39" customWidth="1"/>
    <col min="11743" max="11743" width="13.44140625" style="39" customWidth="1"/>
    <col min="11744" max="11744" width="12.44140625" style="39" customWidth="1"/>
    <col min="11745" max="11745" width="6.6640625" style="39" customWidth="1"/>
    <col min="11746" max="11746" width="11.33203125" style="39" customWidth="1"/>
    <col min="11747" max="11747" width="6.6640625" style="39" customWidth="1"/>
    <col min="11748" max="11748" width="11.44140625" style="39" customWidth="1"/>
    <col min="11749" max="11749" width="6.6640625" style="39" customWidth="1"/>
    <col min="11750" max="11750" width="11.5546875" style="39" customWidth="1"/>
    <col min="11751" max="11751" width="6.6640625" style="39" customWidth="1"/>
    <col min="11752" max="11752" width="11.33203125" style="39" customWidth="1"/>
    <col min="11753" max="11753" width="7.5546875" style="39" customWidth="1"/>
    <col min="11754" max="11754" width="11.44140625" style="39" customWidth="1"/>
    <col min="11755" max="11755" width="7.109375" style="39" customWidth="1"/>
    <col min="11756" max="11756" width="11.33203125" style="39" customWidth="1"/>
    <col min="11757" max="11757" width="6.6640625" style="39" customWidth="1"/>
    <col min="11758" max="11758" width="11.109375" style="39" customWidth="1"/>
    <col min="11759" max="11759" width="7" style="39" customWidth="1"/>
    <col min="11760" max="11760" width="12.44140625" style="39" customWidth="1"/>
    <col min="11761" max="11761" width="6.6640625" style="39" customWidth="1"/>
    <col min="11762" max="11762" width="12.33203125" style="39" customWidth="1"/>
    <col min="11763" max="11763" width="6.6640625" style="39" customWidth="1"/>
    <col min="11764" max="11764" width="12.33203125" style="39" customWidth="1"/>
    <col min="11765" max="11765" width="6.6640625" style="39" customWidth="1"/>
    <col min="11766" max="11766" width="12.33203125" style="39" customWidth="1"/>
    <col min="11767" max="11767" width="6.6640625" style="39" customWidth="1"/>
    <col min="11768" max="11768" width="12.33203125" style="39" customWidth="1"/>
    <col min="11769" max="11769" width="6.6640625" style="39" customWidth="1"/>
    <col min="11770" max="11770" width="12.33203125" style="39" customWidth="1"/>
    <col min="11771" max="11771" width="6.6640625" style="39" customWidth="1"/>
    <col min="11772" max="11772" width="12.33203125" style="39" customWidth="1"/>
    <col min="11773" max="11773" width="6.6640625" style="39" customWidth="1"/>
    <col min="11774" max="11774" width="12.33203125" style="39" customWidth="1"/>
    <col min="11775" max="11775" width="6.6640625" style="39" customWidth="1"/>
    <col min="11776" max="11776" width="12.33203125" style="39" customWidth="1"/>
    <col min="11777" max="11777" width="6.6640625" style="39" customWidth="1"/>
    <col min="11778" max="11778" width="12.33203125" style="39" customWidth="1"/>
    <col min="11779" max="11779" width="6.6640625" style="39" customWidth="1"/>
    <col min="11780" max="11780" width="12.33203125" style="39" customWidth="1"/>
    <col min="11781" max="11781" width="14.5546875" style="39" customWidth="1"/>
    <col min="11782" max="11996" width="9.109375" style="39"/>
    <col min="11997" max="11997" width="4" style="39" customWidth="1"/>
    <col min="11998" max="11998" width="38.88671875" style="39" customWidth="1"/>
    <col min="11999" max="11999" width="13.44140625" style="39" customWidth="1"/>
    <col min="12000" max="12000" width="12.44140625" style="39" customWidth="1"/>
    <col min="12001" max="12001" width="6.6640625" style="39" customWidth="1"/>
    <col min="12002" max="12002" width="11.33203125" style="39" customWidth="1"/>
    <col min="12003" max="12003" width="6.6640625" style="39" customWidth="1"/>
    <col min="12004" max="12004" width="11.44140625" style="39" customWidth="1"/>
    <col min="12005" max="12005" width="6.6640625" style="39" customWidth="1"/>
    <col min="12006" max="12006" width="11.5546875" style="39" customWidth="1"/>
    <col min="12007" max="12007" width="6.6640625" style="39" customWidth="1"/>
    <col min="12008" max="12008" width="11.33203125" style="39" customWidth="1"/>
    <col min="12009" max="12009" width="7.5546875" style="39" customWidth="1"/>
    <col min="12010" max="12010" width="11.44140625" style="39" customWidth="1"/>
    <col min="12011" max="12011" width="7.109375" style="39" customWidth="1"/>
    <col min="12012" max="12012" width="11.33203125" style="39" customWidth="1"/>
    <col min="12013" max="12013" width="6.6640625" style="39" customWidth="1"/>
    <col min="12014" max="12014" width="11.109375" style="39" customWidth="1"/>
    <col min="12015" max="12015" width="7" style="39" customWidth="1"/>
    <col min="12016" max="12016" width="12.44140625" style="39" customWidth="1"/>
    <col min="12017" max="12017" width="6.6640625" style="39" customWidth="1"/>
    <col min="12018" max="12018" width="12.33203125" style="39" customWidth="1"/>
    <col min="12019" max="12019" width="6.6640625" style="39" customWidth="1"/>
    <col min="12020" max="12020" width="12.33203125" style="39" customWidth="1"/>
    <col min="12021" max="12021" width="6.6640625" style="39" customWidth="1"/>
    <col min="12022" max="12022" width="12.33203125" style="39" customWidth="1"/>
    <col min="12023" max="12023" width="6.6640625" style="39" customWidth="1"/>
    <col min="12024" max="12024" width="12.33203125" style="39" customWidth="1"/>
    <col min="12025" max="12025" width="6.6640625" style="39" customWidth="1"/>
    <col min="12026" max="12026" width="12.33203125" style="39" customWidth="1"/>
    <col min="12027" max="12027" width="6.6640625" style="39" customWidth="1"/>
    <col min="12028" max="12028" width="12.33203125" style="39" customWidth="1"/>
    <col min="12029" max="12029" width="6.6640625" style="39" customWidth="1"/>
    <col min="12030" max="12030" width="12.33203125" style="39" customWidth="1"/>
    <col min="12031" max="12031" width="6.6640625" style="39" customWidth="1"/>
    <col min="12032" max="12032" width="12.33203125" style="39" customWidth="1"/>
    <col min="12033" max="12033" width="6.6640625" style="39" customWidth="1"/>
    <col min="12034" max="12034" width="12.33203125" style="39" customWidth="1"/>
    <col min="12035" max="12035" width="6.6640625" style="39" customWidth="1"/>
    <col min="12036" max="12036" width="12.33203125" style="39" customWidth="1"/>
    <col min="12037" max="12037" width="14.5546875" style="39" customWidth="1"/>
    <col min="12038" max="12252" width="9.109375" style="39"/>
    <col min="12253" max="12253" width="4" style="39" customWidth="1"/>
    <col min="12254" max="12254" width="38.88671875" style="39" customWidth="1"/>
    <col min="12255" max="12255" width="13.44140625" style="39" customWidth="1"/>
    <col min="12256" max="12256" width="12.44140625" style="39" customWidth="1"/>
    <col min="12257" max="12257" width="6.6640625" style="39" customWidth="1"/>
    <col min="12258" max="12258" width="11.33203125" style="39" customWidth="1"/>
    <col min="12259" max="12259" width="6.6640625" style="39" customWidth="1"/>
    <col min="12260" max="12260" width="11.44140625" style="39" customWidth="1"/>
    <col min="12261" max="12261" width="6.6640625" style="39" customWidth="1"/>
    <col min="12262" max="12262" width="11.5546875" style="39" customWidth="1"/>
    <col min="12263" max="12263" width="6.6640625" style="39" customWidth="1"/>
    <col min="12264" max="12264" width="11.33203125" style="39" customWidth="1"/>
    <col min="12265" max="12265" width="7.5546875" style="39" customWidth="1"/>
    <col min="12266" max="12266" width="11.44140625" style="39" customWidth="1"/>
    <col min="12267" max="12267" width="7.109375" style="39" customWidth="1"/>
    <col min="12268" max="12268" width="11.33203125" style="39" customWidth="1"/>
    <col min="12269" max="12269" width="6.6640625" style="39" customWidth="1"/>
    <col min="12270" max="12270" width="11.109375" style="39" customWidth="1"/>
    <col min="12271" max="12271" width="7" style="39" customWidth="1"/>
    <col min="12272" max="12272" width="12.44140625" style="39" customWidth="1"/>
    <col min="12273" max="12273" width="6.6640625" style="39" customWidth="1"/>
    <col min="12274" max="12274" width="12.33203125" style="39" customWidth="1"/>
    <col min="12275" max="12275" width="6.6640625" style="39" customWidth="1"/>
    <col min="12276" max="12276" width="12.33203125" style="39" customWidth="1"/>
    <col min="12277" max="12277" width="6.6640625" style="39" customWidth="1"/>
    <col min="12278" max="12278" width="12.33203125" style="39" customWidth="1"/>
    <col min="12279" max="12279" width="6.6640625" style="39" customWidth="1"/>
    <col min="12280" max="12280" width="12.33203125" style="39" customWidth="1"/>
    <col min="12281" max="12281" width="6.6640625" style="39" customWidth="1"/>
    <col min="12282" max="12282" width="12.33203125" style="39" customWidth="1"/>
    <col min="12283" max="12283" width="6.6640625" style="39" customWidth="1"/>
    <col min="12284" max="12284" width="12.33203125" style="39" customWidth="1"/>
    <col min="12285" max="12285" width="6.6640625" style="39" customWidth="1"/>
    <col min="12286" max="12286" width="12.33203125" style="39" customWidth="1"/>
    <col min="12287" max="12287" width="6.6640625" style="39" customWidth="1"/>
    <col min="12288" max="12288" width="12.33203125" style="39" customWidth="1"/>
    <col min="12289" max="12289" width="6.6640625" style="39" customWidth="1"/>
    <col min="12290" max="12290" width="12.33203125" style="39" customWidth="1"/>
    <col min="12291" max="12291" width="6.6640625" style="39" customWidth="1"/>
    <col min="12292" max="12292" width="12.33203125" style="39" customWidth="1"/>
    <col min="12293" max="12293" width="14.5546875" style="39" customWidth="1"/>
    <col min="12294" max="12508" width="9.109375" style="39"/>
    <col min="12509" max="12509" width="4" style="39" customWidth="1"/>
    <col min="12510" max="12510" width="38.88671875" style="39" customWidth="1"/>
    <col min="12511" max="12511" width="13.44140625" style="39" customWidth="1"/>
    <col min="12512" max="12512" width="12.44140625" style="39" customWidth="1"/>
    <col min="12513" max="12513" width="6.6640625" style="39" customWidth="1"/>
    <col min="12514" max="12514" width="11.33203125" style="39" customWidth="1"/>
    <col min="12515" max="12515" width="6.6640625" style="39" customWidth="1"/>
    <col min="12516" max="12516" width="11.44140625" style="39" customWidth="1"/>
    <col min="12517" max="12517" width="6.6640625" style="39" customWidth="1"/>
    <col min="12518" max="12518" width="11.5546875" style="39" customWidth="1"/>
    <col min="12519" max="12519" width="6.6640625" style="39" customWidth="1"/>
    <col min="12520" max="12520" width="11.33203125" style="39" customWidth="1"/>
    <col min="12521" max="12521" width="7.5546875" style="39" customWidth="1"/>
    <col min="12522" max="12522" width="11.44140625" style="39" customWidth="1"/>
    <col min="12523" max="12523" width="7.109375" style="39" customWidth="1"/>
    <col min="12524" max="12524" width="11.33203125" style="39" customWidth="1"/>
    <col min="12525" max="12525" width="6.6640625" style="39" customWidth="1"/>
    <col min="12526" max="12526" width="11.109375" style="39" customWidth="1"/>
    <col min="12527" max="12527" width="7" style="39" customWidth="1"/>
    <col min="12528" max="12528" width="12.44140625" style="39" customWidth="1"/>
    <col min="12529" max="12529" width="6.6640625" style="39" customWidth="1"/>
    <col min="12530" max="12530" width="12.33203125" style="39" customWidth="1"/>
    <col min="12531" max="12531" width="6.6640625" style="39" customWidth="1"/>
    <col min="12532" max="12532" width="12.33203125" style="39" customWidth="1"/>
    <col min="12533" max="12533" width="6.6640625" style="39" customWidth="1"/>
    <col min="12534" max="12534" width="12.33203125" style="39" customWidth="1"/>
    <col min="12535" max="12535" width="6.6640625" style="39" customWidth="1"/>
    <col min="12536" max="12536" width="12.33203125" style="39" customWidth="1"/>
    <col min="12537" max="12537" width="6.6640625" style="39" customWidth="1"/>
    <col min="12538" max="12538" width="12.33203125" style="39" customWidth="1"/>
    <col min="12539" max="12539" width="6.6640625" style="39" customWidth="1"/>
    <col min="12540" max="12540" width="12.33203125" style="39" customWidth="1"/>
    <col min="12541" max="12541" width="6.6640625" style="39" customWidth="1"/>
    <col min="12542" max="12542" width="12.33203125" style="39" customWidth="1"/>
    <col min="12543" max="12543" width="6.6640625" style="39" customWidth="1"/>
    <col min="12544" max="12544" width="12.33203125" style="39" customWidth="1"/>
    <col min="12545" max="12545" width="6.6640625" style="39" customWidth="1"/>
    <col min="12546" max="12546" width="12.33203125" style="39" customWidth="1"/>
    <col min="12547" max="12547" width="6.6640625" style="39" customWidth="1"/>
    <col min="12548" max="12548" width="12.33203125" style="39" customWidth="1"/>
    <col min="12549" max="12549" width="14.5546875" style="39" customWidth="1"/>
    <col min="12550" max="12764" width="9.109375" style="39"/>
    <col min="12765" max="12765" width="4" style="39" customWidth="1"/>
    <col min="12766" max="12766" width="38.88671875" style="39" customWidth="1"/>
    <col min="12767" max="12767" width="13.44140625" style="39" customWidth="1"/>
    <col min="12768" max="12768" width="12.44140625" style="39" customWidth="1"/>
    <col min="12769" max="12769" width="6.6640625" style="39" customWidth="1"/>
    <col min="12770" max="12770" width="11.33203125" style="39" customWidth="1"/>
    <col min="12771" max="12771" width="6.6640625" style="39" customWidth="1"/>
    <col min="12772" max="12772" width="11.44140625" style="39" customWidth="1"/>
    <col min="12773" max="12773" width="6.6640625" style="39" customWidth="1"/>
    <col min="12774" max="12774" width="11.5546875" style="39" customWidth="1"/>
    <col min="12775" max="12775" width="6.6640625" style="39" customWidth="1"/>
    <col min="12776" max="12776" width="11.33203125" style="39" customWidth="1"/>
    <col min="12777" max="12777" width="7.5546875" style="39" customWidth="1"/>
    <col min="12778" max="12778" width="11.44140625" style="39" customWidth="1"/>
    <col min="12779" max="12779" width="7.109375" style="39" customWidth="1"/>
    <col min="12780" max="12780" width="11.33203125" style="39" customWidth="1"/>
    <col min="12781" max="12781" width="6.6640625" style="39" customWidth="1"/>
    <col min="12782" max="12782" width="11.109375" style="39" customWidth="1"/>
    <col min="12783" max="12783" width="7" style="39" customWidth="1"/>
    <col min="12784" max="12784" width="12.44140625" style="39" customWidth="1"/>
    <col min="12785" max="12785" width="6.6640625" style="39" customWidth="1"/>
    <col min="12786" max="12786" width="12.33203125" style="39" customWidth="1"/>
    <col min="12787" max="12787" width="6.6640625" style="39" customWidth="1"/>
    <col min="12788" max="12788" width="12.33203125" style="39" customWidth="1"/>
    <col min="12789" max="12789" width="6.6640625" style="39" customWidth="1"/>
    <col min="12790" max="12790" width="12.33203125" style="39" customWidth="1"/>
    <col min="12791" max="12791" width="6.6640625" style="39" customWidth="1"/>
    <col min="12792" max="12792" width="12.33203125" style="39" customWidth="1"/>
    <col min="12793" max="12793" width="6.6640625" style="39" customWidth="1"/>
    <col min="12794" max="12794" width="12.33203125" style="39" customWidth="1"/>
    <col min="12795" max="12795" width="6.6640625" style="39" customWidth="1"/>
    <col min="12796" max="12796" width="12.33203125" style="39" customWidth="1"/>
    <col min="12797" max="12797" width="6.6640625" style="39" customWidth="1"/>
    <col min="12798" max="12798" width="12.33203125" style="39" customWidth="1"/>
    <col min="12799" max="12799" width="6.6640625" style="39" customWidth="1"/>
    <col min="12800" max="12800" width="12.33203125" style="39" customWidth="1"/>
    <col min="12801" max="12801" width="6.6640625" style="39" customWidth="1"/>
    <col min="12802" max="12802" width="12.33203125" style="39" customWidth="1"/>
    <col min="12803" max="12803" width="6.6640625" style="39" customWidth="1"/>
    <col min="12804" max="12804" width="12.33203125" style="39" customWidth="1"/>
    <col min="12805" max="12805" width="14.5546875" style="39" customWidth="1"/>
    <col min="12806" max="13020" width="9.109375" style="39"/>
    <col min="13021" max="13021" width="4" style="39" customWidth="1"/>
    <col min="13022" max="13022" width="38.88671875" style="39" customWidth="1"/>
    <col min="13023" max="13023" width="13.44140625" style="39" customWidth="1"/>
    <col min="13024" max="13024" width="12.44140625" style="39" customWidth="1"/>
    <col min="13025" max="13025" width="6.6640625" style="39" customWidth="1"/>
    <col min="13026" max="13026" width="11.33203125" style="39" customWidth="1"/>
    <col min="13027" max="13027" width="6.6640625" style="39" customWidth="1"/>
    <col min="13028" max="13028" width="11.44140625" style="39" customWidth="1"/>
    <col min="13029" max="13029" width="6.6640625" style="39" customWidth="1"/>
    <col min="13030" max="13030" width="11.5546875" style="39" customWidth="1"/>
    <col min="13031" max="13031" width="6.6640625" style="39" customWidth="1"/>
    <col min="13032" max="13032" width="11.33203125" style="39" customWidth="1"/>
    <col min="13033" max="13033" width="7.5546875" style="39" customWidth="1"/>
    <col min="13034" max="13034" width="11.44140625" style="39" customWidth="1"/>
    <col min="13035" max="13035" width="7.109375" style="39" customWidth="1"/>
    <col min="13036" max="13036" width="11.33203125" style="39" customWidth="1"/>
    <col min="13037" max="13037" width="6.6640625" style="39" customWidth="1"/>
    <col min="13038" max="13038" width="11.109375" style="39" customWidth="1"/>
    <col min="13039" max="13039" width="7" style="39" customWidth="1"/>
    <col min="13040" max="13040" width="12.44140625" style="39" customWidth="1"/>
    <col min="13041" max="13041" width="6.6640625" style="39" customWidth="1"/>
    <col min="13042" max="13042" width="12.33203125" style="39" customWidth="1"/>
    <col min="13043" max="13043" width="6.6640625" style="39" customWidth="1"/>
    <col min="13044" max="13044" width="12.33203125" style="39" customWidth="1"/>
    <col min="13045" max="13045" width="6.6640625" style="39" customWidth="1"/>
    <col min="13046" max="13046" width="12.33203125" style="39" customWidth="1"/>
    <col min="13047" max="13047" width="6.6640625" style="39" customWidth="1"/>
    <col min="13048" max="13048" width="12.33203125" style="39" customWidth="1"/>
    <col min="13049" max="13049" width="6.6640625" style="39" customWidth="1"/>
    <col min="13050" max="13050" width="12.33203125" style="39" customWidth="1"/>
    <col min="13051" max="13051" width="6.6640625" style="39" customWidth="1"/>
    <col min="13052" max="13052" width="12.33203125" style="39" customWidth="1"/>
    <col min="13053" max="13053" width="6.6640625" style="39" customWidth="1"/>
    <col min="13054" max="13054" width="12.33203125" style="39" customWidth="1"/>
    <col min="13055" max="13055" width="6.6640625" style="39" customWidth="1"/>
    <col min="13056" max="13056" width="12.33203125" style="39" customWidth="1"/>
    <col min="13057" max="13057" width="6.6640625" style="39" customWidth="1"/>
    <col min="13058" max="13058" width="12.33203125" style="39" customWidth="1"/>
    <col min="13059" max="13059" width="6.6640625" style="39" customWidth="1"/>
    <col min="13060" max="13060" width="12.33203125" style="39" customWidth="1"/>
    <col min="13061" max="13061" width="14.5546875" style="39" customWidth="1"/>
    <col min="13062" max="13276" width="9.109375" style="39"/>
    <col min="13277" max="13277" width="4" style="39" customWidth="1"/>
    <col min="13278" max="13278" width="38.88671875" style="39" customWidth="1"/>
    <col min="13279" max="13279" width="13.44140625" style="39" customWidth="1"/>
    <col min="13280" max="13280" width="12.44140625" style="39" customWidth="1"/>
    <col min="13281" max="13281" width="6.6640625" style="39" customWidth="1"/>
    <col min="13282" max="13282" width="11.33203125" style="39" customWidth="1"/>
    <col min="13283" max="13283" width="6.6640625" style="39" customWidth="1"/>
    <col min="13284" max="13284" width="11.44140625" style="39" customWidth="1"/>
    <col min="13285" max="13285" width="6.6640625" style="39" customWidth="1"/>
    <col min="13286" max="13286" width="11.5546875" style="39" customWidth="1"/>
    <col min="13287" max="13287" width="6.6640625" style="39" customWidth="1"/>
    <col min="13288" max="13288" width="11.33203125" style="39" customWidth="1"/>
    <col min="13289" max="13289" width="7.5546875" style="39" customWidth="1"/>
    <col min="13290" max="13290" width="11.44140625" style="39" customWidth="1"/>
    <col min="13291" max="13291" width="7.109375" style="39" customWidth="1"/>
    <col min="13292" max="13292" width="11.33203125" style="39" customWidth="1"/>
    <col min="13293" max="13293" width="6.6640625" style="39" customWidth="1"/>
    <col min="13294" max="13294" width="11.109375" style="39" customWidth="1"/>
    <col min="13295" max="13295" width="7" style="39" customWidth="1"/>
    <col min="13296" max="13296" width="12.44140625" style="39" customWidth="1"/>
    <col min="13297" max="13297" width="6.6640625" style="39" customWidth="1"/>
    <col min="13298" max="13298" width="12.33203125" style="39" customWidth="1"/>
    <col min="13299" max="13299" width="6.6640625" style="39" customWidth="1"/>
    <col min="13300" max="13300" width="12.33203125" style="39" customWidth="1"/>
    <col min="13301" max="13301" width="6.6640625" style="39" customWidth="1"/>
    <col min="13302" max="13302" width="12.33203125" style="39" customWidth="1"/>
    <col min="13303" max="13303" width="6.6640625" style="39" customWidth="1"/>
    <col min="13304" max="13304" width="12.33203125" style="39" customWidth="1"/>
    <col min="13305" max="13305" width="6.6640625" style="39" customWidth="1"/>
    <col min="13306" max="13306" width="12.33203125" style="39" customWidth="1"/>
    <col min="13307" max="13307" width="6.6640625" style="39" customWidth="1"/>
    <col min="13308" max="13308" width="12.33203125" style="39" customWidth="1"/>
    <col min="13309" max="13309" width="6.6640625" style="39" customWidth="1"/>
    <col min="13310" max="13310" width="12.33203125" style="39" customWidth="1"/>
    <col min="13311" max="13311" width="6.6640625" style="39" customWidth="1"/>
    <col min="13312" max="13312" width="12.33203125" style="39" customWidth="1"/>
    <col min="13313" max="13313" width="6.6640625" style="39" customWidth="1"/>
    <col min="13314" max="13314" width="12.33203125" style="39" customWidth="1"/>
    <col min="13315" max="13315" width="6.6640625" style="39" customWidth="1"/>
    <col min="13316" max="13316" width="12.33203125" style="39" customWidth="1"/>
    <col min="13317" max="13317" width="14.5546875" style="39" customWidth="1"/>
    <col min="13318" max="13532" width="9.109375" style="39"/>
    <col min="13533" max="13533" width="4" style="39" customWidth="1"/>
    <col min="13534" max="13534" width="38.88671875" style="39" customWidth="1"/>
    <col min="13535" max="13535" width="13.44140625" style="39" customWidth="1"/>
    <col min="13536" max="13536" width="12.44140625" style="39" customWidth="1"/>
    <col min="13537" max="13537" width="6.6640625" style="39" customWidth="1"/>
    <col min="13538" max="13538" width="11.33203125" style="39" customWidth="1"/>
    <col min="13539" max="13539" width="6.6640625" style="39" customWidth="1"/>
    <col min="13540" max="13540" width="11.44140625" style="39" customWidth="1"/>
    <col min="13541" max="13541" width="6.6640625" style="39" customWidth="1"/>
    <col min="13542" max="13542" width="11.5546875" style="39" customWidth="1"/>
    <col min="13543" max="13543" width="6.6640625" style="39" customWidth="1"/>
    <col min="13544" max="13544" width="11.33203125" style="39" customWidth="1"/>
    <col min="13545" max="13545" width="7.5546875" style="39" customWidth="1"/>
    <col min="13546" max="13546" width="11.44140625" style="39" customWidth="1"/>
    <col min="13547" max="13547" width="7.109375" style="39" customWidth="1"/>
    <col min="13548" max="13548" width="11.33203125" style="39" customWidth="1"/>
    <col min="13549" max="13549" width="6.6640625" style="39" customWidth="1"/>
    <col min="13550" max="13550" width="11.109375" style="39" customWidth="1"/>
    <col min="13551" max="13551" width="7" style="39" customWidth="1"/>
    <col min="13552" max="13552" width="12.44140625" style="39" customWidth="1"/>
    <col min="13553" max="13553" width="6.6640625" style="39" customWidth="1"/>
    <col min="13554" max="13554" width="12.33203125" style="39" customWidth="1"/>
    <col min="13555" max="13555" width="6.6640625" style="39" customWidth="1"/>
    <col min="13556" max="13556" width="12.33203125" style="39" customWidth="1"/>
    <col min="13557" max="13557" width="6.6640625" style="39" customWidth="1"/>
    <col min="13558" max="13558" width="12.33203125" style="39" customWidth="1"/>
    <col min="13559" max="13559" width="6.6640625" style="39" customWidth="1"/>
    <col min="13560" max="13560" width="12.33203125" style="39" customWidth="1"/>
    <col min="13561" max="13561" width="6.6640625" style="39" customWidth="1"/>
    <col min="13562" max="13562" width="12.33203125" style="39" customWidth="1"/>
    <col min="13563" max="13563" width="6.6640625" style="39" customWidth="1"/>
    <col min="13564" max="13564" width="12.33203125" style="39" customWidth="1"/>
    <col min="13565" max="13565" width="6.6640625" style="39" customWidth="1"/>
    <col min="13566" max="13566" width="12.33203125" style="39" customWidth="1"/>
    <col min="13567" max="13567" width="6.6640625" style="39" customWidth="1"/>
    <col min="13568" max="13568" width="12.33203125" style="39" customWidth="1"/>
    <col min="13569" max="13569" width="6.6640625" style="39" customWidth="1"/>
    <col min="13570" max="13570" width="12.33203125" style="39" customWidth="1"/>
    <col min="13571" max="13571" width="6.6640625" style="39" customWidth="1"/>
    <col min="13572" max="13572" width="12.33203125" style="39" customWidth="1"/>
    <col min="13573" max="13573" width="14.5546875" style="39" customWidth="1"/>
    <col min="13574" max="13788" width="9.109375" style="39"/>
    <col min="13789" max="13789" width="4" style="39" customWidth="1"/>
    <col min="13790" max="13790" width="38.88671875" style="39" customWidth="1"/>
    <col min="13791" max="13791" width="13.44140625" style="39" customWidth="1"/>
    <col min="13792" max="13792" width="12.44140625" style="39" customWidth="1"/>
    <col min="13793" max="13793" width="6.6640625" style="39" customWidth="1"/>
    <col min="13794" max="13794" width="11.33203125" style="39" customWidth="1"/>
    <col min="13795" max="13795" width="6.6640625" style="39" customWidth="1"/>
    <col min="13796" max="13796" width="11.44140625" style="39" customWidth="1"/>
    <col min="13797" max="13797" width="6.6640625" style="39" customWidth="1"/>
    <col min="13798" max="13798" width="11.5546875" style="39" customWidth="1"/>
    <col min="13799" max="13799" width="6.6640625" style="39" customWidth="1"/>
    <col min="13800" max="13800" width="11.33203125" style="39" customWidth="1"/>
    <col min="13801" max="13801" width="7.5546875" style="39" customWidth="1"/>
    <col min="13802" max="13802" width="11.44140625" style="39" customWidth="1"/>
    <col min="13803" max="13803" width="7.109375" style="39" customWidth="1"/>
    <col min="13804" max="13804" width="11.33203125" style="39" customWidth="1"/>
    <col min="13805" max="13805" width="6.6640625" style="39" customWidth="1"/>
    <col min="13806" max="13806" width="11.109375" style="39" customWidth="1"/>
    <col min="13807" max="13807" width="7" style="39" customWidth="1"/>
    <col min="13808" max="13808" width="12.44140625" style="39" customWidth="1"/>
    <col min="13809" max="13809" width="6.6640625" style="39" customWidth="1"/>
    <col min="13810" max="13810" width="12.33203125" style="39" customWidth="1"/>
    <col min="13811" max="13811" width="6.6640625" style="39" customWidth="1"/>
    <col min="13812" max="13812" width="12.33203125" style="39" customWidth="1"/>
    <col min="13813" max="13813" width="6.6640625" style="39" customWidth="1"/>
    <col min="13814" max="13814" width="12.33203125" style="39" customWidth="1"/>
    <col min="13815" max="13815" width="6.6640625" style="39" customWidth="1"/>
    <col min="13816" max="13816" width="12.33203125" style="39" customWidth="1"/>
    <col min="13817" max="13817" width="6.6640625" style="39" customWidth="1"/>
    <col min="13818" max="13818" width="12.33203125" style="39" customWidth="1"/>
    <col min="13819" max="13819" width="6.6640625" style="39" customWidth="1"/>
    <col min="13820" max="13820" width="12.33203125" style="39" customWidth="1"/>
    <col min="13821" max="13821" width="6.6640625" style="39" customWidth="1"/>
    <col min="13822" max="13822" width="12.33203125" style="39" customWidth="1"/>
    <col min="13823" max="13823" width="6.6640625" style="39" customWidth="1"/>
    <col min="13824" max="13824" width="12.33203125" style="39" customWidth="1"/>
    <col min="13825" max="13825" width="6.6640625" style="39" customWidth="1"/>
    <col min="13826" max="13826" width="12.33203125" style="39" customWidth="1"/>
    <col min="13827" max="13827" width="6.6640625" style="39" customWidth="1"/>
    <col min="13828" max="13828" width="12.33203125" style="39" customWidth="1"/>
    <col min="13829" max="13829" width="14.5546875" style="39" customWidth="1"/>
    <col min="13830" max="14044" width="9.109375" style="39"/>
    <col min="14045" max="14045" width="4" style="39" customWidth="1"/>
    <col min="14046" max="14046" width="38.88671875" style="39" customWidth="1"/>
    <col min="14047" max="14047" width="13.44140625" style="39" customWidth="1"/>
    <col min="14048" max="14048" width="12.44140625" style="39" customWidth="1"/>
    <col min="14049" max="14049" width="6.6640625" style="39" customWidth="1"/>
    <col min="14050" max="14050" width="11.33203125" style="39" customWidth="1"/>
    <col min="14051" max="14051" width="6.6640625" style="39" customWidth="1"/>
    <col min="14052" max="14052" width="11.44140625" style="39" customWidth="1"/>
    <col min="14053" max="14053" width="6.6640625" style="39" customWidth="1"/>
    <col min="14054" max="14054" width="11.5546875" style="39" customWidth="1"/>
    <col min="14055" max="14055" width="6.6640625" style="39" customWidth="1"/>
    <col min="14056" max="14056" width="11.33203125" style="39" customWidth="1"/>
    <col min="14057" max="14057" width="7.5546875" style="39" customWidth="1"/>
    <col min="14058" max="14058" width="11.44140625" style="39" customWidth="1"/>
    <col min="14059" max="14059" width="7.109375" style="39" customWidth="1"/>
    <col min="14060" max="14060" width="11.33203125" style="39" customWidth="1"/>
    <col min="14061" max="14061" width="6.6640625" style="39" customWidth="1"/>
    <col min="14062" max="14062" width="11.109375" style="39" customWidth="1"/>
    <col min="14063" max="14063" width="7" style="39" customWidth="1"/>
    <col min="14064" max="14064" width="12.44140625" style="39" customWidth="1"/>
    <col min="14065" max="14065" width="6.6640625" style="39" customWidth="1"/>
    <col min="14066" max="14066" width="12.33203125" style="39" customWidth="1"/>
    <col min="14067" max="14067" width="6.6640625" style="39" customWidth="1"/>
    <col min="14068" max="14068" width="12.33203125" style="39" customWidth="1"/>
    <col min="14069" max="14069" width="6.6640625" style="39" customWidth="1"/>
    <col min="14070" max="14070" width="12.33203125" style="39" customWidth="1"/>
    <col min="14071" max="14071" width="6.6640625" style="39" customWidth="1"/>
    <col min="14072" max="14072" width="12.33203125" style="39" customWidth="1"/>
    <col min="14073" max="14073" width="6.6640625" style="39" customWidth="1"/>
    <col min="14074" max="14074" width="12.33203125" style="39" customWidth="1"/>
    <col min="14075" max="14075" width="6.6640625" style="39" customWidth="1"/>
    <col min="14076" max="14076" width="12.33203125" style="39" customWidth="1"/>
    <col min="14077" max="14077" width="6.6640625" style="39" customWidth="1"/>
    <col min="14078" max="14078" width="12.33203125" style="39" customWidth="1"/>
    <col min="14079" max="14079" width="6.6640625" style="39" customWidth="1"/>
    <col min="14080" max="14080" width="12.33203125" style="39" customWidth="1"/>
    <col min="14081" max="14081" width="6.6640625" style="39" customWidth="1"/>
    <col min="14082" max="14082" width="12.33203125" style="39" customWidth="1"/>
    <col min="14083" max="14083" width="6.6640625" style="39" customWidth="1"/>
    <col min="14084" max="14084" width="12.33203125" style="39" customWidth="1"/>
    <col min="14085" max="14085" width="14.5546875" style="39" customWidth="1"/>
    <col min="14086" max="14300" width="9.109375" style="39"/>
    <col min="14301" max="14301" width="4" style="39" customWidth="1"/>
    <col min="14302" max="14302" width="38.88671875" style="39" customWidth="1"/>
    <col min="14303" max="14303" width="13.44140625" style="39" customWidth="1"/>
    <col min="14304" max="14304" width="12.44140625" style="39" customWidth="1"/>
    <col min="14305" max="14305" width="6.6640625" style="39" customWidth="1"/>
    <col min="14306" max="14306" width="11.33203125" style="39" customWidth="1"/>
    <col min="14307" max="14307" width="6.6640625" style="39" customWidth="1"/>
    <col min="14308" max="14308" width="11.44140625" style="39" customWidth="1"/>
    <col min="14309" max="14309" width="6.6640625" style="39" customWidth="1"/>
    <col min="14310" max="14310" width="11.5546875" style="39" customWidth="1"/>
    <col min="14311" max="14311" width="6.6640625" style="39" customWidth="1"/>
    <col min="14312" max="14312" width="11.33203125" style="39" customWidth="1"/>
    <col min="14313" max="14313" width="7.5546875" style="39" customWidth="1"/>
    <col min="14314" max="14314" width="11.44140625" style="39" customWidth="1"/>
    <col min="14315" max="14315" width="7.109375" style="39" customWidth="1"/>
    <col min="14316" max="14316" width="11.33203125" style="39" customWidth="1"/>
    <col min="14317" max="14317" width="6.6640625" style="39" customWidth="1"/>
    <col min="14318" max="14318" width="11.109375" style="39" customWidth="1"/>
    <col min="14319" max="14319" width="7" style="39" customWidth="1"/>
    <col min="14320" max="14320" width="12.44140625" style="39" customWidth="1"/>
    <col min="14321" max="14321" width="6.6640625" style="39" customWidth="1"/>
    <col min="14322" max="14322" width="12.33203125" style="39" customWidth="1"/>
    <col min="14323" max="14323" width="6.6640625" style="39" customWidth="1"/>
    <col min="14324" max="14324" width="12.33203125" style="39" customWidth="1"/>
    <col min="14325" max="14325" width="6.6640625" style="39" customWidth="1"/>
    <col min="14326" max="14326" width="12.33203125" style="39" customWidth="1"/>
    <col min="14327" max="14327" width="6.6640625" style="39" customWidth="1"/>
    <col min="14328" max="14328" width="12.33203125" style="39" customWidth="1"/>
    <col min="14329" max="14329" width="6.6640625" style="39" customWidth="1"/>
    <col min="14330" max="14330" width="12.33203125" style="39" customWidth="1"/>
    <col min="14331" max="14331" width="6.6640625" style="39" customWidth="1"/>
    <col min="14332" max="14332" width="12.33203125" style="39" customWidth="1"/>
    <col min="14333" max="14333" width="6.6640625" style="39" customWidth="1"/>
    <col min="14334" max="14334" width="12.33203125" style="39" customWidth="1"/>
    <col min="14335" max="14335" width="6.6640625" style="39" customWidth="1"/>
    <col min="14336" max="14336" width="12.33203125" style="39" customWidth="1"/>
    <col min="14337" max="14337" width="6.6640625" style="39" customWidth="1"/>
    <col min="14338" max="14338" width="12.33203125" style="39" customWidth="1"/>
    <col min="14339" max="14339" width="6.6640625" style="39" customWidth="1"/>
    <col min="14340" max="14340" width="12.33203125" style="39" customWidth="1"/>
    <col min="14341" max="14341" width="14.5546875" style="39" customWidth="1"/>
    <col min="14342" max="14556" width="9.109375" style="39"/>
    <col min="14557" max="14557" width="4" style="39" customWidth="1"/>
    <col min="14558" max="14558" width="38.88671875" style="39" customWidth="1"/>
    <col min="14559" max="14559" width="13.44140625" style="39" customWidth="1"/>
    <col min="14560" max="14560" width="12.44140625" style="39" customWidth="1"/>
    <col min="14561" max="14561" width="6.6640625" style="39" customWidth="1"/>
    <col min="14562" max="14562" width="11.33203125" style="39" customWidth="1"/>
    <col min="14563" max="14563" width="6.6640625" style="39" customWidth="1"/>
    <col min="14564" max="14564" width="11.44140625" style="39" customWidth="1"/>
    <col min="14565" max="14565" width="6.6640625" style="39" customWidth="1"/>
    <col min="14566" max="14566" width="11.5546875" style="39" customWidth="1"/>
    <col min="14567" max="14567" width="6.6640625" style="39" customWidth="1"/>
    <col min="14568" max="14568" width="11.33203125" style="39" customWidth="1"/>
    <col min="14569" max="14569" width="7.5546875" style="39" customWidth="1"/>
    <col min="14570" max="14570" width="11.44140625" style="39" customWidth="1"/>
    <col min="14571" max="14571" width="7.109375" style="39" customWidth="1"/>
    <col min="14572" max="14572" width="11.33203125" style="39" customWidth="1"/>
    <col min="14573" max="14573" width="6.6640625" style="39" customWidth="1"/>
    <col min="14574" max="14574" width="11.109375" style="39" customWidth="1"/>
    <col min="14575" max="14575" width="7" style="39" customWidth="1"/>
    <col min="14576" max="14576" width="12.44140625" style="39" customWidth="1"/>
    <col min="14577" max="14577" width="6.6640625" style="39" customWidth="1"/>
    <col min="14578" max="14578" width="12.33203125" style="39" customWidth="1"/>
    <col min="14579" max="14579" width="6.6640625" style="39" customWidth="1"/>
    <col min="14580" max="14580" width="12.33203125" style="39" customWidth="1"/>
    <col min="14581" max="14581" width="6.6640625" style="39" customWidth="1"/>
    <col min="14582" max="14582" width="12.33203125" style="39" customWidth="1"/>
    <col min="14583" max="14583" width="6.6640625" style="39" customWidth="1"/>
    <col min="14584" max="14584" width="12.33203125" style="39" customWidth="1"/>
    <col min="14585" max="14585" width="6.6640625" style="39" customWidth="1"/>
    <col min="14586" max="14586" width="12.33203125" style="39" customWidth="1"/>
    <col min="14587" max="14587" width="6.6640625" style="39" customWidth="1"/>
    <col min="14588" max="14588" width="12.33203125" style="39" customWidth="1"/>
    <col min="14589" max="14589" width="6.6640625" style="39" customWidth="1"/>
    <col min="14590" max="14590" width="12.33203125" style="39" customWidth="1"/>
    <col min="14591" max="14591" width="6.6640625" style="39" customWidth="1"/>
    <col min="14592" max="14592" width="12.33203125" style="39" customWidth="1"/>
    <col min="14593" max="14593" width="6.6640625" style="39" customWidth="1"/>
    <col min="14594" max="14594" width="12.33203125" style="39" customWidth="1"/>
    <col min="14595" max="14595" width="6.6640625" style="39" customWidth="1"/>
    <col min="14596" max="14596" width="12.33203125" style="39" customWidth="1"/>
    <col min="14597" max="14597" width="14.5546875" style="39" customWidth="1"/>
    <col min="14598" max="14812" width="9.109375" style="39"/>
    <col min="14813" max="14813" width="4" style="39" customWidth="1"/>
    <col min="14814" max="14814" width="38.88671875" style="39" customWidth="1"/>
    <col min="14815" max="14815" width="13.44140625" style="39" customWidth="1"/>
    <col min="14816" max="14816" width="12.44140625" style="39" customWidth="1"/>
    <col min="14817" max="14817" width="6.6640625" style="39" customWidth="1"/>
    <col min="14818" max="14818" width="11.33203125" style="39" customWidth="1"/>
    <col min="14819" max="14819" width="6.6640625" style="39" customWidth="1"/>
    <col min="14820" max="14820" width="11.44140625" style="39" customWidth="1"/>
    <col min="14821" max="14821" width="6.6640625" style="39" customWidth="1"/>
    <col min="14822" max="14822" width="11.5546875" style="39" customWidth="1"/>
    <col min="14823" max="14823" width="6.6640625" style="39" customWidth="1"/>
    <col min="14824" max="14824" width="11.33203125" style="39" customWidth="1"/>
    <col min="14825" max="14825" width="7.5546875" style="39" customWidth="1"/>
    <col min="14826" max="14826" width="11.44140625" style="39" customWidth="1"/>
    <col min="14827" max="14827" width="7.109375" style="39" customWidth="1"/>
    <col min="14828" max="14828" width="11.33203125" style="39" customWidth="1"/>
    <col min="14829" max="14829" width="6.6640625" style="39" customWidth="1"/>
    <col min="14830" max="14830" width="11.109375" style="39" customWidth="1"/>
    <col min="14831" max="14831" width="7" style="39" customWidth="1"/>
    <col min="14832" max="14832" width="12.44140625" style="39" customWidth="1"/>
    <col min="14833" max="14833" width="6.6640625" style="39" customWidth="1"/>
    <col min="14834" max="14834" width="12.33203125" style="39" customWidth="1"/>
    <col min="14835" max="14835" width="6.6640625" style="39" customWidth="1"/>
    <col min="14836" max="14836" width="12.33203125" style="39" customWidth="1"/>
    <col min="14837" max="14837" width="6.6640625" style="39" customWidth="1"/>
    <col min="14838" max="14838" width="12.33203125" style="39" customWidth="1"/>
    <col min="14839" max="14839" width="6.6640625" style="39" customWidth="1"/>
    <col min="14840" max="14840" width="12.33203125" style="39" customWidth="1"/>
    <col min="14841" max="14841" width="6.6640625" style="39" customWidth="1"/>
    <col min="14842" max="14842" width="12.33203125" style="39" customWidth="1"/>
    <col min="14843" max="14843" width="6.6640625" style="39" customWidth="1"/>
    <col min="14844" max="14844" width="12.33203125" style="39" customWidth="1"/>
    <col min="14845" max="14845" width="6.6640625" style="39" customWidth="1"/>
    <col min="14846" max="14846" width="12.33203125" style="39" customWidth="1"/>
    <col min="14847" max="14847" width="6.6640625" style="39" customWidth="1"/>
    <col min="14848" max="14848" width="12.33203125" style="39" customWidth="1"/>
    <col min="14849" max="14849" width="6.6640625" style="39" customWidth="1"/>
    <col min="14850" max="14850" width="12.33203125" style="39" customWidth="1"/>
    <col min="14851" max="14851" width="6.6640625" style="39" customWidth="1"/>
    <col min="14852" max="14852" width="12.33203125" style="39" customWidth="1"/>
    <col min="14853" max="14853" width="14.5546875" style="39" customWidth="1"/>
    <col min="14854" max="15068" width="9.109375" style="39"/>
    <col min="15069" max="15069" width="4" style="39" customWidth="1"/>
    <col min="15070" max="15070" width="38.88671875" style="39" customWidth="1"/>
    <col min="15071" max="15071" width="13.44140625" style="39" customWidth="1"/>
    <col min="15072" max="15072" width="12.44140625" style="39" customWidth="1"/>
    <col min="15073" max="15073" width="6.6640625" style="39" customWidth="1"/>
    <col min="15074" max="15074" width="11.33203125" style="39" customWidth="1"/>
    <col min="15075" max="15075" width="6.6640625" style="39" customWidth="1"/>
    <col min="15076" max="15076" width="11.44140625" style="39" customWidth="1"/>
    <col min="15077" max="15077" width="6.6640625" style="39" customWidth="1"/>
    <col min="15078" max="15078" width="11.5546875" style="39" customWidth="1"/>
    <col min="15079" max="15079" width="6.6640625" style="39" customWidth="1"/>
    <col min="15080" max="15080" width="11.33203125" style="39" customWidth="1"/>
    <col min="15081" max="15081" width="7.5546875" style="39" customWidth="1"/>
    <col min="15082" max="15082" width="11.44140625" style="39" customWidth="1"/>
    <col min="15083" max="15083" width="7.109375" style="39" customWidth="1"/>
    <col min="15084" max="15084" width="11.33203125" style="39" customWidth="1"/>
    <col min="15085" max="15085" width="6.6640625" style="39" customWidth="1"/>
    <col min="15086" max="15086" width="11.109375" style="39" customWidth="1"/>
    <col min="15087" max="15087" width="7" style="39" customWidth="1"/>
    <col min="15088" max="15088" width="12.44140625" style="39" customWidth="1"/>
    <col min="15089" max="15089" width="6.6640625" style="39" customWidth="1"/>
    <col min="15090" max="15090" width="12.33203125" style="39" customWidth="1"/>
    <col min="15091" max="15091" width="6.6640625" style="39" customWidth="1"/>
    <col min="15092" max="15092" width="12.33203125" style="39" customWidth="1"/>
    <col min="15093" max="15093" width="6.6640625" style="39" customWidth="1"/>
    <col min="15094" max="15094" width="12.33203125" style="39" customWidth="1"/>
    <col min="15095" max="15095" width="6.6640625" style="39" customWidth="1"/>
    <col min="15096" max="15096" width="12.33203125" style="39" customWidth="1"/>
    <col min="15097" max="15097" width="6.6640625" style="39" customWidth="1"/>
    <col min="15098" max="15098" width="12.33203125" style="39" customWidth="1"/>
    <col min="15099" max="15099" width="6.6640625" style="39" customWidth="1"/>
    <col min="15100" max="15100" width="12.33203125" style="39" customWidth="1"/>
    <col min="15101" max="15101" width="6.6640625" style="39" customWidth="1"/>
    <col min="15102" max="15102" width="12.33203125" style="39" customWidth="1"/>
    <col min="15103" max="15103" width="6.6640625" style="39" customWidth="1"/>
    <col min="15104" max="15104" width="12.33203125" style="39" customWidth="1"/>
    <col min="15105" max="15105" width="6.6640625" style="39" customWidth="1"/>
    <col min="15106" max="15106" width="12.33203125" style="39" customWidth="1"/>
    <col min="15107" max="15107" width="6.6640625" style="39" customWidth="1"/>
    <col min="15108" max="15108" width="12.33203125" style="39" customWidth="1"/>
    <col min="15109" max="15109" width="14.5546875" style="39" customWidth="1"/>
    <col min="15110" max="15324" width="9.109375" style="39"/>
    <col min="15325" max="15325" width="4" style="39" customWidth="1"/>
    <col min="15326" max="15326" width="38.88671875" style="39" customWidth="1"/>
    <col min="15327" max="15327" width="13.44140625" style="39" customWidth="1"/>
    <col min="15328" max="15328" width="12.44140625" style="39" customWidth="1"/>
    <col min="15329" max="15329" width="6.6640625" style="39" customWidth="1"/>
    <col min="15330" max="15330" width="11.33203125" style="39" customWidth="1"/>
    <col min="15331" max="15331" width="6.6640625" style="39" customWidth="1"/>
    <col min="15332" max="15332" width="11.44140625" style="39" customWidth="1"/>
    <col min="15333" max="15333" width="6.6640625" style="39" customWidth="1"/>
    <col min="15334" max="15334" width="11.5546875" style="39" customWidth="1"/>
    <col min="15335" max="15335" width="6.6640625" style="39" customWidth="1"/>
    <col min="15336" max="15336" width="11.33203125" style="39" customWidth="1"/>
    <col min="15337" max="15337" width="7.5546875" style="39" customWidth="1"/>
    <col min="15338" max="15338" width="11.44140625" style="39" customWidth="1"/>
    <col min="15339" max="15339" width="7.109375" style="39" customWidth="1"/>
    <col min="15340" max="15340" width="11.33203125" style="39" customWidth="1"/>
    <col min="15341" max="15341" width="6.6640625" style="39" customWidth="1"/>
    <col min="15342" max="15342" width="11.109375" style="39" customWidth="1"/>
    <col min="15343" max="15343" width="7" style="39" customWidth="1"/>
    <col min="15344" max="15344" width="12.44140625" style="39" customWidth="1"/>
    <col min="15345" max="15345" width="6.6640625" style="39" customWidth="1"/>
    <col min="15346" max="15346" width="12.33203125" style="39" customWidth="1"/>
    <col min="15347" max="15347" width="6.6640625" style="39" customWidth="1"/>
    <col min="15348" max="15348" width="12.33203125" style="39" customWidth="1"/>
    <col min="15349" max="15349" width="6.6640625" style="39" customWidth="1"/>
    <col min="15350" max="15350" width="12.33203125" style="39" customWidth="1"/>
    <col min="15351" max="15351" width="6.6640625" style="39" customWidth="1"/>
    <col min="15352" max="15352" width="12.33203125" style="39" customWidth="1"/>
    <col min="15353" max="15353" width="6.6640625" style="39" customWidth="1"/>
    <col min="15354" max="15354" width="12.33203125" style="39" customWidth="1"/>
    <col min="15355" max="15355" width="6.6640625" style="39" customWidth="1"/>
    <col min="15356" max="15356" width="12.33203125" style="39" customWidth="1"/>
    <col min="15357" max="15357" width="6.6640625" style="39" customWidth="1"/>
    <col min="15358" max="15358" width="12.33203125" style="39" customWidth="1"/>
    <col min="15359" max="15359" width="6.6640625" style="39" customWidth="1"/>
    <col min="15360" max="15360" width="12.33203125" style="39" customWidth="1"/>
    <col min="15361" max="15361" width="6.6640625" style="39" customWidth="1"/>
    <col min="15362" max="15362" width="12.33203125" style="39" customWidth="1"/>
    <col min="15363" max="15363" width="6.6640625" style="39" customWidth="1"/>
    <col min="15364" max="15364" width="12.33203125" style="39" customWidth="1"/>
    <col min="15365" max="15365" width="14.5546875" style="39" customWidth="1"/>
    <col min="15366" max="15580" width="9.109375" style="39"/>
    <col min="15581" max="15581" width="4" style="39" customWidth="1"/>
    <col min="15582" max="15582" width="38.88671875" style="39" customWidth="1"/>
    <col min="15583" max="15583" width="13.44140625" style="39" customWidth="1"/>
    <col min="15584" max="15584" width="12.44140625" style="39" customWidth="1"/>
    <col min="15585" max="15585" width="6.6640625" style="39" customWidth="1"/>
    <col min="15586" max="15586" width="11.33203125" style="39" customWidth="1"/>
    <col min="15587" max="15587" width="6.6640625" style="39" customWidth="1"/>
    <col min="15588" max="15588" width="11.44140625" style="39" customWidth="1"/>
    <col min="15589" max="15589" width="6.6640625" style="39" customWidth="1"/>
    <col min="15590" max="15590" width="11.5546875" style="39" customWidth="1"/>
    <col min="15591" max="15591" width="6.6640625" style="39" customWidth="1"/>
    <col min="15592" max="15592" width="11.33203125" style="39" customWidth="1"/>
    <col min="15593" max="15593" width="7.5546875" style="39" customWidth="1"/>
    <col min="15594" max="15594" width="11.44140625" style="39" customWidth="1"/>
    <col min="15595" max="15595" width="7.109375" style="39" customWidth="1"/>
    <col min="15596" max="15596" width="11.33203125" style="39" customWidth="1"/>
    <col min="15597" max="15597" width="6.6640625" style="39" customWidth="1"/>
    <col min="15598" max="15598" width="11.109375" style="39" customWidth="1"/>
    <col min="15599" max="15599" width="7" style="39" customWidth="1"/>
    <col min="15600" max="15600" width="12.44140625" style="39" customWidth="1"/>
    <col min="15601" max="15601" width="6.6640625" style="39" customWidth="1"/>
    <col min="15602" max="15602" width="12.33203125" style="39" customWidth="1"/>
    <col min="15603" max="15603" width="6.6640625" style="39" customWidth="1"/>
    <col min="15604" max="15604" width="12.33203125" style="39" customWidth="1"/>
    <col min="15605" max="15605" width="6.6640625" style="39" customWidth="1"/>
    <col min="15606" max="15606" width="12.33203125" style="39" customWidth="1"/>
    <col min="15607" max="15607" width="6.6640625" style="39" customWidth="1"/>
    <col min="15608" max="15608" width="12.33203125" style="39" customWidth="1"/>
    <col min="15609" max="15609" width="6.6640625" style="39" customWidth="1"/>
    <col min="15610" max="15610" width="12.33203125" style="39" customWidth="1"/>
    <col min="15611" max="15611" width="6.6640625" style="39" customWidth="1"/>
    <col min="15612" max="15612" width="12.33203125" style="39" customWidth="1"/>
    <col min="15613" max="15613" width="6.6640625" style="39" customWidth="1"/>
    <col min="15614" max="15614" width="12.33203125" style="39" customWidth="1"/>
    <col min="15615" max="15615" width="6.6640625" style="39" customWidth="1"/>
    <col min="15616" max="15616" width="12.33203125" style="39" customWidth="1"/>
    <col min="15617" max="15617" width="6.6640625" style="39" customWidth="1"/>
    <col min="15618" max="15618" width="12.33203125" style="39" customWidth="1"/>
    <col min="15619" max="15619" width="6.6640625" style="39" customWidth="1"/>
    <col min="15620" max="15620" width="12.33203125" style="39" customWidth="1"/>
    <col min="15621" max="15621" width="14.5546875" style="39" customWidth="1"/>
    <col min="15622" max="15836" width="9.109375" style="39"/>
    <col min="15837" max="15837" width="4" style="39" customWidth="1"/>
    <col min="15838" max="15838" width="38.88671875" style="39" customWidth="1"/>
    <col min="15839" max="15839" width="13.44140625" style="39" customWidth="1"/>
    <col min="15840" max="15840" width="12.44140625" style="39" customWidth="1"/>
    <col min="15841" max="15841" width="6.6640625" style="39" customWidth="1"/>
    <col min="15842" max="15842" width="11.33203125" style="39" customWidth="1"/>
    <col min="15843" max="15843" width="6.6640625" style="39" customWidth="1"/>
    <col min="15844" max="15844" width="11.44140625" style="39" customWidth="1"/>
    <col min="15845" max="15845" width="6.6640625" style="39" customWidth="1"/>
    <col min="15846" max="15846" width="11.5546875" style="39" customWidth="1"/>
    <col min="15847" max="15847" width="6.6640625" style="39" customWidth="1"/>
    <col min="15848" max="15848" width="11.33203125" style="39" customWidth="1"/>
    <col min="15849" max="15849" width="7.5546875" style="39" customWidth="1"/>
    <col min="15850" max="15850" width="11.44140625" style="39" customWidth="1"/>
    <col min="15851" max="15851" width="7.109375" style="39" customWidth="1"/>
    <col min="15852" max="15852" width="11.33203125" style="39" customWidth="1"/>
    <col min="15853" max="15853" width="6.6640625" style="39" customWidth="1"/>
    <col min="15854" max="15854" width="11.109375" style="39" customWidth="1"/>
    <col min="15855" max="15855" width="7" style="39" customWidth="1"/>
    <col min="15856" max="15856" width="12.44140625" style="39" customWidth="1"/>
    <col min="15857" max="15857" width="6.6640625" style="39" customWidth="1"/>
    <col min="15858" max="15858" width="12.33203125" style="39" customWidth="1"/>
    <col min="15859" max="15859" width="6.6640625" style="39" customWidth="1"/>
    <col min="15860" max="15860" width="12.33203125" style="39" customWidth="1"/>
    <col min="15861" max="15861" width="6.6640625" style="39" customWidth="1"/>
    <col min="15862" max="15862" width="12.33203125" style="39" customWidth="1"/>
    <col min="15863" max="15863" width="6.6640625" style="39" customWidth="1"/>
    <col min="15864" max="15864" width="12.33203125" style="39" customWidth="1"/>
    <col min="15865" max="15865" width="6.6640625" style="39" customWidth="1"/>
    <col min="15866" max="15866" width="12.33203125" style="39" customWidth="1"/>
    <col min="15867" max="15867" width="6.6640625" style="39" customWidth="1"/>
    <col min="15868" max="15868" width="12.33203125" style="39" customWidth="1"/>
    <col min="15869" max="15869" width="6.6640625" style="39" customWidth="1"/>
    <col min="15870" max="15870" width="12.33203125" style="39" customWidth="1"/>
    <col min="15871" max="15871" width="6.6640625" style="39" customWidth="1"/>
    <col min="15872" max="15872" width="12.33203125" style="39" customWidth="1"/>
    <col min="15873" max="15873" width="6.6640625" style="39" customWidth="1"/>
    <col min="15874" max="15874" width="12.33203125" style="39" customWidth="1"/>
    <col min="15875" max="15875" width="6.6640625" style="39" customWidth="1"/>
    <col min="15876" max="15876" width="12.33203125" style="39" customWidth="1"/>
    <col min="15877" max="15877" width="14.5546875" style="39" customWidth="1"/>
    <col min="15878" max="16092" width="9.109375" style="39"/>
    <col min="16093" max="16093" width="4" style="39" customWidth="1"/>
    <col min="16094" max="16094" width="38.88671875" style="39" customWidth="1"/>
    <col min="16095" max="16095" width="13.44140625" style="39" customWidth="1"/>
    <col min="16096" max="16096" width="12.44140625" style="39" customWidth="1"/>
    <col min="16097" max="16097" width="6.6640625" style="39" customWidth="1"/>
    <col min="16098" max="16098" width="11.33203125" style="39" customWidth="1"/>
    <col min="16099" max="16099" width="6.6640625" style="39" customWidth="1"/>
    <col min="16100" max="16100" width="11.44140625" style="39" customWidth="1"/>
    <col min="16101" max="16101" width="6.6640625" style="39" customWidth="1"/>
    <col min="16102" max="16102" width="11.5546875" style="39" customWidth="1"/>
    <col min="16103" max="16103" width="6.6640625" style="39" customWidth="1"/>
    <col min="16104" max="16104" width="11.33203125" style="39" customWidth="1"/>
    <col min="16105" max="16105" width="7.5546875" style="39" customWidth="1"/>
    <col min="16106" max="16106" width="11.44140625" style="39" customWidth="1"/>
    <col min="16107" max="16107" width="7.109375" style="39" customWidth="1"/>
    <col min="16108" max="16108" width="11.33203125" style="39" customWidth="1"/>
    <col min="16109" max="16109" width="6.6640625" style="39" customWidth="1"/>
    <col min="16110" max="16110" width="11.109375" style="39" customWidth="1"/>
    <col min="16111" max="16111" width="7" style="39" customWidth="1"/>
    <col min="16112" max="16112" width="12.44140625" style="39" customWidth="1"/>
    <col min="16113" max="16113" width="6.6640625" style="39" customWidth="1"/>
    <col min="16114" max="16114" width="12.33203125" style="39" customWidth="1"/>
    <col min="16115" max="16115" width="6.6640625" style="39" customWidth="1"/>
    <col min="16116" max="16116" width="12.33203125" style="39" customWidth="1"/>
    <col min="16117" max="16117" width="6.6640625" style="39" customWidth="1"/>
    <col min="16118" max="16118" width="12.33203125" style="39" customWidth="1"/>
    <col min="16119" max="16119" width="6.6640625" style="39" customWidth="1"/>
    <col min="16120" max="16120" width="12.33203125" style="39" customWidth="1"/>
    <col min="16121" max="16121" width="6.6640625" style="39" customWidth="1"/>
    <col min="16122" max="16122" width="12.33203125" style="39" customWidth="1"/>
    <col min="16123" max="16123" width="6.6640625" style="39" customWidth="1"/>
    <col min="16124" max="16124" width="12.33203125" style="39" customWidth="1"/>
    <col min="16125" max="16125" width="6.6640625" style="39" customWidth="1"/>
    <col min="16126" max="16126" width="12.33203125" style="39" customWidth="1"/>
    <col min="16127" max="16127" width="6.6640625" style="39" customWidth="1"/>
    <col min="16128" max="16128" width="12.33203125" style="39" customWidth="1"/>
    <col min="16129" max="16129" width="6.6640625" style="39" customWidth="1"/>
    <col min="16130" max="16130" width="12.33203125" style="39" customWidth="1"/>
    <col min="16131" max="16131" width="6.6640625" style="39" customWidth="1"/>
    <col min="16132" max="16132" width="12.33203125" style="39" customWidth="1"/>
    <col min="16133" max="16133" width="14.5546875" style="39" customWidth="1"/>
    <col min="16134" max="16384" width="9.109375" style="39"/>
  </cols>
  <sheetData>
    <row r="1" spans="1:11" s="32" customFormat="1" ht="18" customHeight="1">
      <c r="A1" s="221" t="s">
        <v>146</v>
      </c>
      <c r="B1" s="222"/>
      <c r="C1" s="222"/>
      <c r="D1" s="223"/>
      <c r="E1" s="224" t="s">
        <v>14</v>
      </c>
      <c r="F1" s="224"/>
      <c r="G1" s="226" t="s">
        <v>553</v>
      </c>
      <c r="H1" s="227"/>
      <c r="I1" s="228"/>
    </row>
    <row r="2" spans="1:11" s="32" customFormat="1" ht="27" customHeight="1">
      <c r="A2" s="170"/>
      <c r="B2" s="119" t="s">
        <v>149</v>
      </c>
      <c r="C2" s="118">
        <v>44686</v>
      </c>
      <c r="D2" s="171"/>
      <c r="E2" s="225" t="s">
        <v>15</v>
      </c>
      <c r="F2" s="225"/>
      <c r="G2" s="229" t="s">
        <v>554</v>
      </c>
      <c r="H2" s="230"/>
      <c r="I2" s="231"/>
      <c r="J2" s="33"/>
      <c r="K2" s="33"/>
    </row>
    <row r="3" spans="1:11" s="32" customFormat="1" ht="15" thickBot="1">
      <c r="A3" s="172" t="s">
        <v>148</v>
      </c>
      <c r="B3" s="173"/>
      <c r="C3" s="174"/>
      <c r="D3" s="175"/>
      <c r="E3" s="217"/>
      <c r="F3" s="217"/>
      <c r="G3" s="218"/>
      <c r="H3" s="218"/>
      <c r="I3" s="176"/>
    </row>
    <row r="4" spans="1:11" s="34" customFormat="1" ht="31.5" customHeight="1">
      <c r="A4" s="162" t="s">
        <v>22</v>
      </c>
      <c r="B4" s="151" t="s">
        <v>150</v>
      </c>
      <c r="C4" s="148" t="s">
        <v>151</v>
      </c>
      <c r="D4" s="149" t="s">
        <v>147</v>
      </c>
      <c r="E4" s="219" t="s">
        <v>154</v>
      </c>
      <c r="F4" s="220"/>
      <c r="G4" s="219" t="s">
        <v>155</v>
      </c>
      <c r="H4" s="220"/>
      <c r="I4" s="139" t="s">
        <v>17</v>
      </c>
    </row>
    <row r="5" spans="1:11" s="35" customFormat="1" ht="27" customHeight="1" thickBot="1">
      <c r="A5" s="163"/>
      <c r="B5" s="164"/>
      <c r="C5" s="165">
        <f>C36</f>
        <v>0</v>
      </c>
      <c r="D5" s="166" t="e">
        <f>SUM(D6:D35)</f>
        <v>#DIV/0!</v>
      </c>
      <c r="E5" s="167" t="s">
        <v>147</v>
      </c>
      <c r="F5" s="168" t="s">
        <v>152</v>
      </c>
      <c r="G5" s="167" t="s">
        <v>147</v>
      </c>
      <c r="H5" s="168" t="s">
        <v>152</v>
      </c>
      <c r="I5" s="169"/>
    </row>
    <row r="6" spans="1:11" s="35" customFormat="1" ht="20.25" customHeight="1">
      <c r="A6" s="213">
        <v>1</v>
      </c>
      <c r="B6" s="214" t="str">
        <f>VLOOKUP(A6,'PLANILHA REFORMA INDAIAL'!$A$6:$M$120,4)</f>
        <v>SERVIÇOS INICIAIS E COTIDIANOS</v>
      </c>
      <c r="C6" s="215">
        <f>VLOOKUP(A6,'PLANILHA REFORMA INDAIAL'!$A$6:$M$120,13)</f>
        <v>0</v>
      </c>
      <c r="D6" s="216" t="e">
        <f>ROUND(C6/$C$36,6)</f>
        <v>#DIV/0!</v>
      </c>
      <c r="E6" s="159">
        <v>0.6</v>
      </c>
      <c r="F6" s="160">
        <f>C6*E6</f>
        <v>0</v>
      </c>
      <c r="G6" s="159">
        <f>1-E6</f>
        <v>0.4</v>
      </c>
      <c r="H6" s="160">
        <f>C6-F6</f>
        <v>0</v>
      </c>
      <c r="I6" s="161">
        <f>G6+E6</f>
        <v>1</v>
      </c>
    </row>
    <row r="7" spans="1:11" s="35" customFormat="1">
      <c r="A7" s="208"/>
      <c r="B7" s="209"/>
      <c r="C7" s="210"/>
      <c r="D7" s="211"/>
      <c r="E7" s="143">
        <f>E6</f>
        <v>0.6</v>
      </c>
      <c r="F7" s="157">
        <f>F6</f>
        <v>0</v>
      </c>
      <c r="G7" s="143">
        <f>G6+E7</f>
        <v>1</v>
      </c>
      <c r="H7" s="157">
        <f>H6+F7</f>
        <v>0</v>
      </c>
      <c r="I7" s="212">
        <f>H6+F6</f>
        <v>0</v>
      </c>
    </row>
    <row r="8" spans="1:11" s="35" customFormat="1" ht="6" customHeight="1">
      <c r="A8" s="208"/>
      <c r="B8" s="209"/>
      <c r="C8" s="210"/>
      <c r="D8" s="211"/>
      <c r="E8" s="144">
        <v>1</v>
      </c>
      <c r="F8" s="158">
        <v>1</v>
      </c>
      <c r="G8" s="144">
        <v>1</v>
      </c>
      <c r="H8" s="158">
        <v>1</v>
      </c>
      <c r="I8" s="212"/>
    </row>
    <row r="9" spans="1:11" s="36" customFormat="1">
      <c r="A9" s="207">
        <v>2</v>
      </c>
      <c r="B9" s="209" t="str">
        <f>VLOOKUP(A9,'PLANILHA REFORMA INDAIAL'!$A$6:$M$120,4)</f>
        <v>ADMINISTRAÇÃO</v>
      </c>
      <c r="C9" s="210">
        <f>VLOOKUP(A9,'PLANILHA REFORMA INDAIAL'!$A$6:$M$120,13)</f>
        <v>0</v>
      </c>
      <c r="D9" s="211" t="e">
        <f t="shared" ref="D9" si="0">ROUND(C9/$C$36,6)</f>
        <v>#DIV/0!</v>
      </c>
      <c r="E9" s="142">
        <v>0.51</v>
      </c>
      <c r="F9" s="156">
        <f t="shared" ref="F9" si="1">C9*E9</f>
        <v>0</v>
      </c>
      <c r="G9" s="142">
        <f t="shared" ref="G9" si="2">1-E9</f>
        <v>0.49</v>
      </c>
      <c r="H9" s="156">
        <f t="shared" ref="H9" si="3">C9-F9</f>
        <v>0</v>
      </c>
      <c r="I9" s="140">
        <f t="shared" ref="I9" si="4">G9+E9</f>
        <v>1</v>
      </c>
    </row>
    <row r="10" spans="1:11" s="35" customFormat="1">
      <c r="A10" s="208"/>
      <c r="B10" s="209"/>
      <c r="C10" s="210"/>
      <c r="D10" s="211"/>
      <c r="E10" s="143">
        <f t="shared" ref="E10" si="5">E9</f>
        <v>0.51</v>
      </c>
      <c r="F10" s="157">
        <f t="shared" ref="F10" si="6">F9</f>
        <v>0</v>
      </c>
      <c r="G10" s="143">
        <f t="shared" ref="G10" si="7">G9+E10</f>
        <v>1</v>
      </c>
      <c r="H10" s="157">
        <f t="shared" ref="H10" si="8">H9+F10</f>
        <v>0</v>
      </c>
      <c r="I10" s="212">
        <f t="shared" ref="I10" si="9">H9+F9</f>
        <v>0</v>
      </c>
    </row>
    <row r="11" spans="1:11" s="35" customFormat="1" ht="6" customHeight="1">
      <c r="A11" s="208"/>
      <c r="B11" s="209"/>
      <c r="C11" s="210"/>
      <c r="D11" s="211"/>
      <c r="E11" s="144">
        <v>1</v>
      </c>
      <c r="F11" s="158">
        <v>1</v>
      </c>
      <c r="G11" s="144">
        <v>1</v>
      </c>
      <c r="H11" s="158">
        <v>1</v>
      </c>
      <c r="I11" s="212"/>
    </row>
    <row r="12" spans="1:11" s="35" customFormat="1" ht="15" customHeight="1">
      <c r="A12" s="207">
        <v>3</v>
      </c>
      <c r="B12" s="209" t="str">
        <f>VLOOKUP(A12,'PLANILHA REFORMA INDAIAL'!$A$6:$M$120,4)</f>
        <v>DEMOLIÇÕES E REMOÇÕES</v>
      </c>
      <c r="C12" s="210">
        <f>VLOOKUP(A12,'PLANILHA REFORMA INDAIAL'!$A$6:$M$120,13)</f>
        <v>0</v>
      </c>
      <c r="D12" s="211" t="e">
        <f t="shared" ref="D12" si="10">ROUND(C12/$C$36,6)</f>
        <v>#DIV/0!</v>
      </c>
      <c r="E12" s="142">
        <v>0.75</v>
      </c>
      <c r="F12" s="156">
        <f t="shared" ref="F12" si="11">C12*E12</f>
        <v>0</v>
      </c>
      <c r="G12" s="142">
        <f t="shared" ref="G12" si="12">1-E12</f>
        <v>0.25</v>
      </c>
      <c r="H12" s="156">
        <f t="shared" ref="H12" si="13">C12-F12</f>
        <v>0</v>
      </c>
      <c r="I12" s="140">
        <f t="shared" ref="I12" si="14">G12+E12</f>
        <v>1</v>
      </c>
    </row>
    <row r="13" spans="1:11" s="35" customFormat="1" ht="15" customHeight="1">
      <c r="A13" s="208"/>
      <c r="B13" s="209"/>
      <c r="C13" s="210"/>
      <c r="D13" s="211"/>
      <c r="E13" s="143">
        <f t="shared" ref="E13" si="15">E12</f>
        <v>0.75</v>
      </c>
      <c r="F13" s="157">
        <f t="shared" ref="F13" si="16">F12</f>
        <v>0</v>
      </c>
      <c r="G13" s="143">
        <f t="shared" ref="G13" si="17">G12+E13</f>
        <v>1</v>
      </c>
      <c r="H13" s="157">
        <f t="shared" ref="H13" si="18">H12+F13</f>
        <v>0</v>
      </c>
      <c r="I13" s="212">
        <f t="shared" ref="I13" si="19">H12+F12</f>
        <v>0</v>
      </c>
    </row>
    <row r="14" spans="1:11" s="35" customFormat="1" ht="6" customHeight="1">
      <c r="A14" s="208"/>
      <c r="B14" s="209"/>
      <c r="C14" s="210"/>
      <c r="D14" s="211"/>
      <c r="E14" s="144">
        <v>1</v>
      </c>
      <c r="F14" s="158">
        <v>1</v>
      </c>
      <c r="G14" s="144">
        <v>1</v>
      </c>
      <c r="H14" s="158">
        <v>1</v>
      </c>
      <c r="I14" s="212"/>
    </row>
    <row r="15" spans="1:11" s="35" customFormat="1" ht="15" customHeight="1">
      <c r="A15" s="207">
        <v>4</v>
      </c>
      <c r="B15" s="209" t="str">
        <f>VLOOKUP(A15,'PLANILHA REFORMA INDAIAL'!$A$6:$M$120,4)</f>
        <v>TRATAMENTO EM ALVENARIA</v>
      </c>
      <c r="C15" s="210">
        <f>VLOOKUP(A15,'PLANILHA REFORMA INDAIAL'!$A$6:$M$120,13)</f>
        <v>0</v>
      </c>
      <c r="D15" s="211" t="e">
        <f t="shared" ref="D15" si="20">ROUND(C15/$C$36,6)</f>
        <v>#DIV/0!</v>
      </c>
      <c r="E15" s="142">
        <v>0.6</v>
      </c>
      <c r="F15" s="156">
        <f t="shared" ref="F15" si="21">C15*E15</f>
        <v>0</v>
      </c>
      <c r="G15" s="142">
        <f t="shared" ref="G15" si="22">1-E15</f>
        <v>0.4</v>
      </c>
      <c r="H15" s="156">
        <f t="shared" ref="H15" si="23">C15-F15</f>
        <v>0</v>
      </c>
      <c r="I15" s="140">
        <f t="shared" ref="I15" si="24">G15+E15</f>
        <v>1</v>
      </c>
    </row>
    <row r="16" spans="1:11" s="35" customFormat="1" ht="15" customHeight="1">
      <c r="A16" s="208"/>
      <c r="B16" s="209"/>
      <c r="C16" s="210"/>
      <c r="D16" s="211"/>
      <c r="E16" s="143">
        <f t="shared" ref="E16" si="25">E15</f>
        <v>0.6</v>
      </c>
      <c r="F16" s="157">
        <f t="shared" ref="F16" si="26">F15</f>
        <v>0</v>
      </c>
      <c r="G16" s="143">
        <f t="shared" ref="G16" si="27">G15+E16</f>
        <v>1</v>
      </c>
      <c r="H16" s="157">
        <f t="shared" ref="H16" si="28">H15+F16</f>
        <v>0</v>
      </c>
      <c r="I16" s="212">
        <f t="shared" ref="I16" si="29">H15+F15</f>
        <v>0</v>
      </c>
    </row>
    <row r="17" spans="1:9" s="35" customFormat="1" ht="6" customHeight="1">
      <c r="A17" s="208"/>
      <c r="B17" s="209"/>
      <c r="C17" s="210"/>
      <c r="D17" s="211"/>
      <c r="E17" s="144">
        <v>1</v>
      </c>
      <c r="F17" s="158">
        <v>1</v>
      </c>
      <c r="G17" s="144">
        <v>1</v>
      </c>
      <c r="H17" s="158">
        <v>1</v>
      </c>
      <c r="I17" s="212"/>
    </row>
    <row r="18" spans="1:9" s="35" customFormat="1" ht="15" customHeight="1">
      <c r="A18" s="207">
        <v>5</v>
      </c>
      <c r="B18" s="209" t="str">
        <f>VLOOKUP(A18,'PLANILHA REFORMA INDAIAL'!$A$6:$M$120,4)</f>
        <v>PINTURA</v>
      </c>
      <c r="C18" s="210">
        <f>VLOOKUP(A18,'PLANILHA REFORMA INDAIAL'!$A$6:$M$120,13)</f>
        <v>0</v>
      </c>
      <c r="D18" s="211" t="e">
        <f t="shared" ref="D18" si="30">ROUND(C18/$C$36,6)</f>
        <v>#DIV/0!</v>
      </c>
      <c r="E18" s="142">
        <v>0.1</v>
      </c>
      <c r="F18" s="156">
        <f t="shared" ref="F18" si="31">C18*E18</f>
        <v>0</v>
      </c>
      <c r="G18" s="142">
        <f t="shared" ref="G18" si="32">1-E18</f>
        <v>0.9</v>
      </c>
      <c r="H18" s="156">
        <f t="shared" ref="H18" si="33">C18-F18</f>
        <v>0</v>
      </c>
      <c r="I18" s="140">
        <f t="shared" ref="I18" si="34">G18+E18</f>
        <v>1</v>
      </c>
    </row>
    <row r="19" spans="1:9" s="35" customFormat="1" ht="15" customHeight="1">
      <c r="A19" s="208"/>
      <c r="B19" s="209"/>
      <c r="C19" s="210"/>
      <c r="D19" s="211"/>
      <c r="E19" s="143">
        <f t="shared" ref="E19" si="35">E18</f>
        <v>0.1</v>
      </c>
      <c r="F19" s="157">
        <f t="shared" ref="F19" si="36">F18</f>
        <v>0</v>
      </c>
      <c r="G19" s="143">
        <f t="shared" ref="G19" si="37">G18+E19</f>
        <v>1</v>
      </c>
      <c r="H19" s="157">
        <f t="shared" ref="H19" si="38">H18+F19</f>
        <v>0</v>
      </c>
      <c r="I19" s="212">
        <f t="shared" ref="I19" si="39">H18+F18</f>
        <v>0</v>
      </c>
    </row>
    <row r="20" spans="1:9" s="35" customFormat="1" ht="6" customHeight="1">
      <c r="A20" s="208"/>
      <c r="B20" s="209"/>
      <c r="C20" s="210"/>
      <c r="D20" s="211"/>
      <c r="E20" s="144">
        <v>1</v>
      </c>
      <c r="F20" s="158">
        <v>1</v>
      </c>
      <c r="G20" s="144">
        <v>1</v>
      </c>
      <c r="H20" s="158">
        <v>1</v>
      </c>
      <c r="I20" s="212"/>
    </row>
    <row r="21" spans="1:9" s="35" customFormat="1" ht="15" customHeight="1">
      <c r="A21" s="207">
        <v>6</v>
      </c>
      <c r="B21" s="209" t="str">
        <f>VLOOKUP(A21,'PLANILHA REFORMA INDAIAL'!$A$6:$M$120,4)</f>
        <v>COBERTURA</v>
      </c>
      <c r="C21" s="210">
        <f>VLOOKUP(A21,'PLANILHA REFORMA INDAIAL'!$A$6:$M$120,13)</f>
        <v>0</v>
      </c>
      <c r="D21" s="211" t="e">
        <f t="shared" ref="D21" si="40">ROUND(C21/$C$36,6)</f>
        <v>#DIV/0!</v>
      </c>
      <c r="E21" s="142">
        <v>0.6</v>
      </c>
      <c r="F21" s="156">
        <f t="shared" ref="F21" si="41">C21*E21</f>
        <v>0</v>
      </c>
      <c r="G21" s="142">
        <f t="shared" ref="G21" si="42">1-E21</f>
        <v>0.4</v>
      </c>
      <c r="H21" s="156">
        <f t="shared" ref="H21" si="43">C21-F21</f>
        <v>0</v>
      </c>
      <c r="I21" s="140">
        <f t="shared" ref="I21" si="44">G21+E21</f>
        <v>1</v>
      </c>
    </row>
    <row r="22" spans="1:9" s="35" customFormat="1" ht="15" customHeight="1">
      <c r="A22" s="208"/>
      <c r="B22" s="209"/>
      <c r="C22" s="210"/>
      <c r="D22" s="211"/>
      <c r="E22" s="143">
        <f t="shared" ref="E22" si="45">E21</f>
        <v>0.6</v>
      </c>
      <c r="F22" s="157">
        <f t="shared" ref="F22" si="46">F21</f>
        <v>0</v>
      </c>
      <c r="G22" s="143">
        <f t="shared" ref="G22" si="47">G21+E22</f>
        <v>1</v>
      </c>
      <c r="H22" s="157">
        <f t="shared" ref="H22" si="48">H21+F22</f>
        <v>0</v>
      </c>
      <c r="I22" s="212">
        <f t="shared" ref="I22" si="49">H21+F21</f>
        <v>0</v>
      </c>
    </row>
    <row r="23" spans="1:9" s="35" customFormat="1" ht="6" customHeight="1">
      <c r="A23" s="208"/>
      <c r="B23" s="209"/>
      <c r="C23" s="210"/>
      <c r="D23" s="211"/>
      <c r="E23" s="144">
        <v>1</v>
      </c>
      <c r="F23" s="158">
        <v>1</v>
      </c>
      <c r="G23" s="144">
        <v>1</v>
      </c>
      <c r="H23" s="158">
        <v>1</v>
      </c>
      <c r="I23" s="212"/>
    </row>
    <row r="24" spans="1:9" s="36" customFormat="1" ht="15" customHeight="1">
      <c r="A24" s="207">
        <v>7</v>
      </c>
      <c r="B24" s="209" t="str">
        <f>VLOOKUP(A24,'PLANILHA REFORMA INDAIAL'!$A$6:$M$120,4)</f>
        <v>ESTACIONAMENTO</v>
      </c>
      <c r="C24" s="210">
        <f>VLOOKUP(A24,'PLANILHA REFORMA INDAIAL'!$A$6:$M$120,13)</f>
        <v>0</v>
      </c>
      <c r="D24" s="211" t="e">
        <f t="shared" ref="D24" si="50">ROUND(C24/$C$36,6)</f>
        <v>#DIV/0!</v>
      </c>
      <c r="E24" s="142">
        <v>0.3</v>
      </c>
      <c r="F24" s="156">
        <f t="shared" ref="F24" si="51">C24*E24</f>
        <v>0</v>
      </c>
      <c r="G24" s="142">
        <f t="shared" ref="G24" si="52">1-E24</f>
        <v>0.7</v>
      </c>
      <c r="H24" s="156">
        <f t="shared" ref="H24" si="53">C24-F24</f>
        <v>0</v>
      </c>
      <c r="I24" s="140">
        <f t="shared" ref="I24" si="54">G24+E24</f>
        <v>1</v>
      </c>
    </row>
    <row r="25" spans="1:9" s="35" customFormat="1" ht="15" customHeight="1">
      <c r="A25" s="208"/>
      <c r="B25" s="209"/>
      <c r="C25" s="210"/>
      <c r="D25" s="211"/>
      <c r="E25" s="143">
        <f t="shared" ref="E25" si="55">E24</f>
        <v>0.3</v>
      </c>
      <c r="F25" s="157">
        <f t="shared" ref="F25" si="56">F24</f>
        <v>0</v>
      </c>
      <c r="G25" s="143">
        <f t="shared" ref="G25" si="57">G24+E25</f>
        <v>1</v>
      </c>
      <c r="H25" s="157">
        <f t="shared" ref="H25" si="58">H24+F25</f>
        <v>0</v>
      </c>
      <c r="I25" s="212">
        <f t="shared" ref="I25" si="59">H24+F24</f>
        <v>0</v>
      </c>
    </row>
    <row r="26" spans="1:9" s="35" customFormat="1" ht="6" customHeight="1">
      <c r="A26" s="208"/>
      <c r="B26" s="209"/>
      <c r="C26" s="210"/>
      <c r="D26" s="211"/>
      <c r="E26" s="144">
        <v>1</v>
      </c>
      <c r="F26" s="158">
        <v>1</v>
      </c>
      <c r="G26" s="144">
        <v>1</v>
      </c>
      <c r="H26" s="158">
        <v>1</v>
      </c>
      <c r="I26" s="212"/>
    </row>
    <row r="27" spans="1:9" s="36" customFormat="1" ht="15" customHeight="1">
      <c r="A27" s="207">
        <v>8</v>
      </c>
      <c r="B27" s="209" t="str">
        <f>VLOOKUP(A27,'PLANILHA REFORMA INDAIAL'!$A$6:$M$120,4)</f>
        <v>IMPERMEABILIZAÇÃO</v>
      </c>
      <c r="C27" s="210">
        <f>VLOOKUP(A27,'PLANILHA REFORMA INDAIAL'!$A$6:$M$120,13)</f>
        <v>0</v>
      </c>
      <c r="D27" s="211" t="e">
        <f t="shared" ref="D27" si="60">ROUND(C27/$C$36,6)</f>
        <v>#DIV/0!</v>
      </c>
      <c r="E27" s="142">
        <v>0.9</v>
      </c>
      <c r="F27" s="156">
        <f t="shared" ref="F27" si="61">C27*E27</f>
        <v>0</v>
      </c>
      <c r="G27" s="142">
        <f t="shared" ref="G27" si="62">1-E27</f>
        <v>9.9999999999999978E-2</v>
      </c>
      <c r="H27" s="156">
        <f t="shared" ref="H27" si="63">C27-F27</f>
        <v>0</v>
      </c>
      <c r="I27" s="140">
        <f t="shared" ref="I27" si="64">G27+E27</f>
        <v>1</v>
      </c>
    </row>
    <row r="28" spans="1:9" s="35" customFormat="1" ht="15" customHeight="1">
      <c r="A28" s="208"/>
      <c r="B28" s="209"/>
      <c r="C28" s="210"/>
      <c r="D28" s="211"/>
      <c r="E28" s="143">
        <f t="shared" ref="E28" si="65">E27</f>
        <v>0.9</v>
      </c>
      <c r="F28" s="157">
        <f t="shared" ref="F28" si="66">F27</f>
        <v>0</v>
      </c>
      <c r="G28" s="143">
        <f t="shared" ref="G28" si="67">G27+E28</f>
        <v>1</v>
      </c>
      <c r="H28" s="157">
        <f t="shared" ref="H28" si="68">H27+F28</f>
        <v>0</v>
      </c>
      <c r="I28" s="212">
        <f t="shared" ref="I28" si="69">H27+F27</f>
        <v>0</v>
      </c>
    </row>
    <row r="29" spans="1:9" s="35" customFormat="1" ht="6" customHeight="1">
      <c r="A29" s="208"/>
      <c r="B29" s="209"/>
      <c r="C29" s="210"/>
      <c r="D29" s="211"/>
      <c r="E29" s="144">
        <v>1</v>
      </c>
      <c r="F29" s="158">
        <v>1</v>
      </c>
      <c r="G29" s="144">
        <v>1</v>
      </c>
      <c r="H29" s="158">
        <v>1</v>
      </c>
      <c r="I29" s="212"/>
    </row>
    <row r="30" spans="1:9" s="36" customFormat="1" ht="15" customHeight="1">
      <c r="A30" s="207">
        <v>9</v>
      </c>
      <c r="B30" s="209" t="str">
        <f>VLOOKUP(A30,'PLANILHA REFORMA INDAIAL'!$A$6:$M$120,4)</f>
        <v>SERVIÇOS DIVERSOS</v>
      </c>
      <c r="C30" s="210">
        <f>VLOOKUP(A30,'PLANILHA REFORMA INDAIAL'!$A$6:$M$120,13)</f>
        <v>0</v>
      </c>
      <c r="D30" s="211" t="e">
        <f t="shared" ref="D30" si="70">ROUND(C30/$C$36,6)</f>
        <v>#DIV/0!</v>
      </c>
      <c r="E30" s="142">
        <v>0.1</v>
      </c>
      <c r="F30" s="156">
        <f t="shared" ref="F30" si="71">C30*E30</f>
        <v>0</v>
      </c>
      <c r="G30" s="142">
        <f t="shared" ref="G30" si="72">1-E30</f>
        <v>0.9</v>
      </c>
      <c r="H30" s="156">
        <f t="shared" ref="H30" si="73">C30-F30</f>
        <v>0</v>
      </c>
      <c r="I30" s="140">
        <f t="shared" ref="I30" si="74">G30+E30</f>
        <v>1</v>
      </c>
    </row>
    <row r="31" spans="1:9" s="35" customFormat="1" ht="15" customHeight="1">
      <c r="A31" s="208"/>
      <c r="B31" s="209"/>
      <c r="C31" s="210"/>
      <c r="D31" s="211"/>
      <c r="E31" s="143">
        <f t="shared" ref="E31" si="75">E30</f>
        <v>0.1</v>
      </c>
      <c r="F31" s="157">
        <f t="shared" ref="F31" si="76">F30</f>
        <v>0</v>
      </c>
      <c r="G31" s="143">
        <f t="shared" ref="G31" si="77">G30+E31</f>
        <v>1</v>
      </c>
      <c r="H31" s="157">
        <f t="shared" ref="H31" si="78">H30+F31</f>
        <v>0</v>
      </c>
      <c r="I31" s="212">
        <f t="shared" ref="I31" si="79">H30+F30</f>
        <v>0</v>
      </c>
    </row>
    <row r="32" spans="1:9" s="35" customFormat="1" ht="6" customHeight="1">
      <c r="A32" s="208"/>
      <c r="B32" s="209"/>
      <c r="C32" s="210"/>
      <c r="D32" s="211"/>
      <c r="E32" s="144">
        <v>1</v>
      </c>
      <c r="F32" s="158">
        <v>1</v>
      </c>
      <c r="G32" s="144">
        <v>1</v>
      </c>
      <c r="H32" s="158">
        <v>1</v>
      </c>
      <c r="I32" s="212"/>
    </row>
    <row r="33" spans="1:11" s="35" customFormat="1" ht="15" customHeight="1">
      <c r="A33" s="207">
        <v>10</v>
      </c>
      <c r="B33" s="209" t="str">
        <f>VLOOKUP(A33,'PLANILHA REFORMA INDAIAL'!$A$6:$M$120,4)</f>
        <v>LIMPEZA E DESMOBILIZAÇÃO</v>
      </c>
      <c r="C33" s="210">
        <f>VLOOKUP(A33,'PLANILHA REFORMA INDAIAL'!$A$6:$M$120,13)</f>
        <v>0</v>
      </c>
      <c r="D33" s="211" t="e">
        <f t="shared" ref="D33" si="80">ROUND(C33/$C$36,6)</f>
        <v>#DIV/0!</v>
      </c>
      <c r="E33" s="142">
        <v>0.15</v>
      </c>
      <c r="F33" s="156">
        <f t="shared" ref="F33" si="81">C33*E33</f>
        <v>0</v>
      </c>
      <c r="G33" s="142">
        <f t="shared" ref="G33" si="82">1-E33</f>
        <v>0.85</v>
      </c>
      <c r="H33" s="156">
        <f t="shared" ref="H33" si="83">C33-F33</f>
        <v>0</v>
      </c>
      <c r="I33" s="140">
        <f t="shared" ref="I33" si="84">G33+E33</f>
        <v>1</v>
      </c>
    </row>
    <row r="34" spans="1:11" s="35" customFormat="1" ht="15" customHeight="1">
      <c r="A34" s="208"/>
      <c r="B34" s="209"/>
      <c r="C34" s="210"/>
      <c r="D34" s="211"/>
      <c r="E34" s="143">
        <f t="shared" ref="E34" si="85">E33</f>
        <v>0.15</v>
      </c>
      <c r="F34" s="157">
        <f t="shared" ref="F34" si="86">F33</f>
        <v>0</v>
      </c>
      <c r="G34" s="143">
        <f t="shared" ref="G34" si="87">G33+E34</f>
        <v>1</v>
      </c>
      <c r="H34" s="157">
        <f t="shared" ref="H34" si="88">H33+F34</f>
        <v>0</v>
      </c>
      <c r="I34" s="212">
        <f t="shared" ref="I34" si="89">H33+F33</f>
        <v>0</v>
      </c>
    </row>
    <row r="35" spans="1:11" s="35" customFormat="1" ht="6" customHeight="1">
      <c r="A35" s="208"/>
      <c r="B35" s="209"/>
      <c r="C35" s="210"/>
      <c r="D35" s="211"/>
      <c r="E35" s="144">
        <v>1</v>
      </c>
      <c r="F35" s="145">
        <v>1</v>
      </c>
      <c r="G35" s="144">
        <v>1</v>
      </c>
      <c r="H35" s="145">
        <v>1</v>
      </c>
      <c r="I35" s="212"/>
    </row>
    <row r="36" spans="1:11" s="32" customFormat="1" ht="15" thickBot="1">
      <c r="A36" s="152"/>
      <c r="B36" s="153" t="s">
        <v>153</v>
      </c>
      <c r="C36" s="155">
        <f>SUM(C6:C35)</f>
        <v>0</v>
      </c>
      <c r="D36" s="150" t="e">
        <f>ROUND(SUM(D6:D35),4)</f>
        <v>#DIV/0!</v>
      </c>
      <c r="E36" s="146">
        <v>0.34691218365805798</v>
      </c>
      <c r="F36" s="147">
        <f>F6+F9+F12+F15+F18+F21+F24+F27+F30+F33</f>
        <v>0</v>
      </c>
      <c r="G36" s="146">
        <v>0.32877496340783335</v>
      </c>
      <c r="H36" s="147">
        <f>H6+H9+H12+H15+H18+H21+H24+H27+H30+H33</f>
        <v>0</v>
      </c>
      <c r="I36" s="141">
        <f>I7+I10+I13+I16+I19+I22+I25+I28+I31+I34</f>
        <v>0</v>
      </c>
      <c r="K36" s="154">
        <f>H36+F36-I36</f>
        <v>0</v>
      </c>
    </row>
    <row r="37" spans="1:11">
      <c r="I37" s="40"/>
    </row>
  </sheetData>
  <mergeCells count="59">
    <mergeCell ref="A1:D1"/>
    <mergeCell ref="E1:F1"/>
    <mergeCell ref="E2:F2"/>
    <mergeCell ref="G1:I1"/>
    <mergeCell ref="G2:I2"/>
    <mergeCell ref="I10:I11"/>
    <mergeCell ref="E3:F3"/>
    <mergeCell ref="G3:H3"/>
    <mergeCell ref="E4:F4"/>
    <mergeCell ref="G4:H4"/>
    <mergeCell ref="I7:I8"/>
    <mergeCell ref="A6:A8"/>
    <mergeCell ref="B6:B8"/>
    <mergeCell ref="C6:C8"/>
    <mergeCell ref="D6:D8"/>
    <mergeCell ref="A15:A17"/>
    <mergeCell ref="B15:B17"/>
    <mergeCell ref="C15:C17"/>
    <mergeCell ref="D15:D17"/>
    <mergeCell ref="A9:A11"/>
    <mergeCell ref="B9:B11"/>
    <mergeCell ref="C9:C11"/>
    <mergeCell ref="D9:D11"/>
    <mergeCell ref="I16:I17"/>
    <mergeCell ref="A12:A14"/>
    <mergeCell ref="B12:B14"/>
    <mergeCell ref="C12:C14"/>
    <mergeCell ref="D12:D14"/>
    <mergeCell ref="I13:I14"/>
    <mergeCell ref="A21:A23"/>
    <mergeCell ref="B21:B23"/>
    <mergeCell ref="C21:C23"/>
    <mergeCell ref="D21:D23"/>
    <mergeCell ref="I22:I23"/>
    <mergeCell ref="A18:A20"/>
    <mergeCell ref="B18:B20"/>
    <mergeCell ref="C18:C20"/>
    <mergeCell ref="D18:D20"/>
    <mergeCell ref="I19:I20"/>
    <mergeCell ref="A27:A29"/>
    <mergeCell ref="B27:B29"/>
    <mergeCell ref="C27:C29"/>
    <mergeCell ref="D27:D29"/>
    <mergeCell ref="I28:I29"/>
    <mergeCell ref="A24:A26"/>
    <mergeCell ref="B24:B26"/>
    <mergeCell ref="C24:C26"/>
    <mergeCell ref="D24:D26"/>
    <mergeCell ref="I25:I26"/>
    <mergeCell ref="A33:A35"/>
    <mergeCell ref="B33:B35"/>
    <mergeCell ref="C33:C35"/>
    <mergeCell ref="D33:D35"/>
    <mergeCell ref="I34:I35"/>
    <mergeCell ref="A30:A32"/>
    <mergeCell ref="B30:B32"/>
    <mergeCell ref="C30:C32"/>
    <mergeCell ref="D30:D32"/>
    <mergeCell ref="I31:I32"/>
  </mergeCells>
  <conditionalFormatting sqref="G8">
    <cfRule type="cellIs" dxfId="46" priority="367" stopIfTrue="1" operator="equal">
      <formula>1</formula>
    </cfRule>
    <cfRule type="cellIs" dxfId="45" priority="368" stopIfTrue="1" operator="equal">
      <formula>0</formula>
    </cfRule>
  </conditionalFormatting>
  <conditionalFormatting sqref="G8">
    <cfRule type="cellIs" dxfId="44" priority="365" stopIfTrue="1" operator="equal">
      <formula>1</formula>
    </cfRule>
    <cfRule type="cellIs" dxfId="43" priority="366" stopIfTrue="1" operator="equal">
      <formula>0</formula>
    </cfRule>
  </conditionalFormatting>
  <conditionalFormatting sqref="H8">
    <cfRule type="cellIs" dxfId="42" priority="363" stopIfTrue="1" operator="equal">
      <formula>1</formula>
    </cfRule>
    <cfRule type="cellIs" dxfId="41" priority="364" stopIfTrue="1" operator="equal">
      <formula>0</formula>
    </cfRule>
  </conditionalFormatting>
  <conditionalFormatting sqref="H8">
    <cfRule type="cellIs" dxfId="40" priority="361" stopIfTrue="1" operator="equal">
      <formula>1</formula>
    </cfRule>
    <cfRule type="cellIs" dxfId="39" priority="362" stopIfTrue="1" operator="equal">
      <formula>0</formula>
    </cfRule>
  </conditionalFormatting>
  <conditionalFormatting sqref="E8">
    <cfRule type="cellIs" dxfId="38" priority="303" stopIfTrue="1" operator="equal">
      <formula>1</formula>
    </cfRule>
    <cfRule type="cellIs" dxfId="37" priority="304" stopIfTrue="1" operator="equal">
      <formula>0</formula>
    </cfRule>
  </conditionalFormatting>
  <conditionalFormatting sqref="E8">
    <cfRule type="cellIs" dxfId="36" priority="301" stopIfTrue="1" operator="equal">
      <formula>1</formula>
    </cfRule>
    <cfRule type="cellIs" dxfId="35" priority="302" stopIfTrue="1" operator="equal">
      <formula>0</formula>
    </cfRule>
  </conditionalFormatting>
  <conditionalFormatting sqref="F8">
    <cfRule type="cellIs" dxfId="34" priority="299" stopIfTrue="1" operator="equal">
      <formula>1</formula>
    </cfRule>
    <cfRule type="cellIs" dxfId="33" priority="300" stopIfTrue="1" operator="equal">
      <formula>0</formula>
    </cfRule>
  </conditionalFormatting>
  <conditionalFormatting sqref="F8">
    <cfRule type="cellIs" dxfId="32" priority="297" stopIfTrue="1" operator="equal">
      <formula>1</formula>
    </cfRule>
    <cfRule type="cellIs" dxfId="31" priority="298" stopIfTrue="1" operator="equal">
      <formula>0</formula>
    </cfRule>
  </conditionalFormatting>
  <conditionalFormatting sqref="E6">
    <cfRule type="colorScale" priority="293">
      <colorScale>
        <cfvo type="num" val="-0.01"/>
        <cfvo type="num" val="0"/>
        <cfvo type="num" val="0.01"/>
        <color rgb="FFFF0000"/>
        <color theme="5" tint="0.39997558519241921"/>
        <color theme="9" tint="0.59999389629810485"/>
      </colorScale>
    </cfRule>
    <cfRule type="colorScale" priority="294">
      <colorScale>
        <cfvo type="num" val="#REF!&gt;0"/>
        <cfvo type="num" val="#REF!&lt;0"/>
        <color theme="9" tint="-0.249977111117893"/>
        <color theme="1"/>
      </colorScale>
    </cfRule>
    <cfRule type="colorScale" priority="295">
      <colorScale>
        <cfvo type="formula" val="#REF!&gt;0"/>
        <cfvo type="formula" val="#REF!&lt;0"/>
        <color theme="9" tint="-0.249977111117893"/>
        <color theme="1"/>
      </colorScale>
    </cfRule>
    <cfRule type="cellIs" dxfId="30" priority="296" operator="greaterThan">
      <formula>0</formula>
    </cfRule>
  </conditionalFormatting>
  <conditionalFormatting sqref="G6 I6">
    <cfRule type="colorScale" priority="289">
      <colorScale>
        <cfvo type="num" val="-0.01"/>
        <cfvo type="num" val="0"/>
        <cfvo type="num" val="0.01"/>
        <color rgb="FFFF0000"/>
        <color theme="5" tint="0.39997558519241921"/>
        <color theme="9" tint="0.59999389629810485"/>
      </colorScale>
    </cfRule>
    <cfRule type="colorScale" priority="290">
      <colorScale>
        <cfvo type="num" val="#REF!&gt;0"/>
        <cfvo type="num" val="#REF!&lt;0"/>
        <color theme="9" tint="-0.249977111117893"/>
        <color theme="1"/>
      </colorScale>
    </cfRule>
    <cfRule type="colorScale" priority="291">
      <colorScale>
        <cfvo type="formula" val="#REF!&gt;0"/>
        <cfvo type="formula" val="#REF!&lt;0"/>
        <color theme="9" tint="-0.249977111117893"/>
        <color theme="1"/>
      </colorScale>
    </cfRule>
    <cfRule type="cellIs" dxfId="29" priority="292" operator="greaterThan">
      <formula>0</formula>
    </cfRule>
  </conditionalFormatting>
  <conditionalFormatting sqref="H6">
    <cfRule type="colorScale" priority="281">
      <colorScale>
        <cfvo type="num" val="-0.01"/>
        <cfvo type="num" val="0"/>
        <cfvo type="num" val="0.01"/>
        <color rgb="FFFF0000"/>
        <color theme="5" tint="0.39997558519241921"/>
        <color theme="9" tint="0.59999389629810485"/>
      </colorScale>
    </cfRule>
    <cfRule type="colorScale" priority="282">
      <colorScale>
        <cfvo type="num" val="#REF!&gt;0"/>
        <cfvo type="num" val="#REF!&lt;0"/>
        <color theme="9" tint="-0.249977111117893"/>
        <color theme="1"/>
      </colorScale>
    </cfRule>
    <cfRule type="colorScale" priority="283">
      <colorScale>
        <cfvo type="formula" val="#REF!&gt;0"/>
        <cfvo type="formula" val="#REF!&lt;0"/>
        <color theme="9" tint="-0.249977111117893"/>
        <color theme="1"/>
      </colorScale>
    </cfRule>
    <cfRule type="cellIs" dxfId="28" priority="284" operator="greaterThan">
      <formula>0</formula>
    </cfRule>
  </conditionalFormatting>
  <conditionalFormatting sqref="F6">
    <cfRule type="colorScale" priority="277">
      <colorScale>
        <cfvo type="num" val="-0.01"/>
        <cfvo type="num" val="0"/>
        <cfvo type="num" val="0.01"/>
        <color rgb="FFFF0000"/>
        <color theme="5" tint="0.39997558519241921"/>
        <color theme="9" tint="0.59999389629810485"/>
      </colorScale>
    </cfRule>
    <cfRule type="colorScale" priority="278">
      <colorScale>
        <cfvo type="num" val="#REF!&gt;0"/>
        <cfvo type="num" val="#REF!&lt;0"/>
        <color theme="9" tint="-0.249977111117893"/>
        <color theme="1"/>
      </colorScale>
    </cfRule>
    <cfRule type="colorScale" priority="279">
      <colorScale>
        <cfvo type="formula" val="#REF!&gt;0"/>
        <cfvo type="formula" val="#REF!&lt;0"/>
        <color theme="9" tint="-0.249977111117893"/>
        <color theme="1"/>
      </colorScale>
    </cfRule>
    <cfRule type="cellIs" dxfId="27" priority="280" operator="greaterThan">
      <formula>0</formula>
    </cfRule>
  </conditionalFormatting>
  <conditionalFormatting sqref="G11 G14 G17 G20 G23 G26 G29 G32 G35">
    <cfRule type="cellIs" dxfId="26" priority="35" stopIfTrue="1" operator="equal">
      <formula>1</formula>
    </cfRule>
    <cfRule type="cellIs" dxfId="25" priority="36" stopIfTrue="1" operator="equal">
      <formula>0</formula>
    </cfRule>
  </conditionalFormatting>
  <conditionalFormatting sqref="G11 G14 G17 G20 G23 G26 G29 G32 G35">
    <cfRule type="cellIs" dxfId="24" priority="33" stopIfTrue="1" operator="equal">
      <formula>1</formula>
    </cfRule>
    <cfRule type="cellIs" dxfId="23" priority="34" stopIfTrue="1" operator="equal">
      <formula>0</formula>
    </cfRule>
  </conditionalFormatting>
  <conditionalFormatting sqref="H11 H14 H17 H20 H23 H26 H29 H32">
    <cfRule type="cellIs" dxfId="22" priority="31" stopIfTrue="1" operator="equal">
      <formula>1</formula>
    </cfRule>
    <cfRule type="cellIs" dxfId="21" priority="32" stopIfTrue="1" operator="equal">
      <formula>0</formula>
    </cfRule>
  </conditionalFormatting>
  <conditionalFormatting sqref="H11 H14 H17 H20 H23 H26 H29 H32">
    <cfRule type="cellIs" dxfId="20" priority="29" stopIfTrue="1" operator="equal">
      <formula>1</formula>
    </cfRule>
    <cfRule type="cellIs" dxfId="19" priority="30" stopIfTrue="1" operator="equal">
      <formula>0</formula>
    </cfRule>
  </conditionalFormatting>
  <conditionalFormatting sqref="I12 I9 I15 I18 I21 I24 I27 I30 I33 G9 G12 G15 G18 G21 G24 G27 G30 G33">
    <cfRule type="colorScale" priority="13">
      <colorScale>
        <cfvo type="num" val="-0.01"/>
        <cfvo type="num" val="0"/>
        <cfvo type="num" val="0.01"/>
        <color rgb="FFFF0000"/>
        <color theme="5" tint="0.39997558519241921"/>
        <color theme="9" tint="0.59999389629810485"/>
      </colorScale>
    </cfRule>
    <cfRule type="colorScale" priority="14">
      <colorScale>
        <cfvo type="num" val="#REF!&gt;0"/>
        <cfvo type="num" val="#REF!&lt;0"/>
        <color theme="9" tint="-0.249977111117893"/>
        <color theme="1"/>
      </colorScale>
    </cfRule>
    <cfRule type="colorScale" priority="15">
      <colorScale>
        <cfvo type="formula" val="#REF!&gt;0"/>
        <cfvo type="formula" val="#REF!&lt;0"/>
        <color theme="9" tint="-0.249977111117893"/>
        <color theme="1"/>
      </colorScale>
    </cfRule>
    <cfRule type="cellIs" dxfId="18" priority="16" operator="greaterThan">
      <formula>0</formula>
    </cfRule>
  </conditionalFormatting>
  <conditionalFormatting sqref="H9 H12 H15 H18 H21 H24 H27 H30 H33">
    <cfRule type="colorScale" priority="9">
      <colorScale>
        <cfvo type="num" val="-0.01"/>
        <cfvo type="num" val="0"/>
        <cfvo type="num" val="0.01"/>
        <color rgb="FFFF0000"/>
        <color theme="5" tint="0.39997558519241921"/>
        <color theme="9" tint="0.59999389629810485"/>
      </colorScale>
    </cfRule>
    <cfRule type="colorScale" priority="10">
      <colorScale>
        <cfvo type="num" val="#REF!&gt;0"/>
        <cfvo type="num" val="#REF!&lt;0"/>
        <color theme="9" tint="-0.249977111117893"/>
        <color theme="1"/>
      </colorScale>
    </cfRule>
    <cfRule type="colorScale" priority="11">
      <colorScale>
        <cfvo type="formula" val="#REF!&gt;0"/>
        <cfvo type="formula" val="#REF!&lt;0"/>
        <color theme="9" tint="-0.249977111117893"/>
        <color theme="1"/>
      </colorScale>
    </cfRule>
    <cfRule type="cellIs" dxfId="17" priority="12" operator="greaterThan">
      <formula>0</formula>
    </cfRule>
  </conditionalFormatting>
  <conditionalFormatting sqref="F12 F9 F15 F18 F21 F24 F27 F30 F33">
    <cfRule type="colorScale" priority="5">
      <colorScale>
        <cfvo type="num" val="-0.01"/>
        <cfvo type="num" val="0"/>
        <cfvo type="num" val="0.01"/>
        <color rgb="FFFF0000"/>
        <color theme="5" tint="0.39997558519241921"/>
        <color theme="9" tint="0.59999389629810485"/>
      </colorScale>
    </cfRule>
    <cfRule type="colorScale" priority="6">
      <colorScale>
        <cfvo type="num" val="#REF!&gt;0"/>
        <cfvo type="num" val="#REF!&lt;0"/>
        <color theme="9" tint="-0.249977111117893"/>
        <color theme="1"/>
      </colorScale>
    </cfRule>
    <cfRule type="colorScale" priority="7">
      <colorScale>
        <cfvo type="formula" val="#REF!&gt;0"/>
        <cfvo type="formula" val="#REF!&lt;0"/>
        <color theme="9" tint="-0.249977111117893"/>
        <color theme="1"/>
      </colorScale>
    </cfRule>
    <cfRule type="cellIs" dxfId="16" priority="8" operator="greaterThan">
      <formula>0</formula>
    </cfRule>
  </conditionalFormatting>
  <conditionalFormatting sqref="E11 E14 E17 E20 E23 E26 E29 E32 E35">
    <cfRule type="cellIs" dxfId="15" priority="27" stopIfTrue="1" operator="equal">
      <formula>1</formula>
    </cfRule>
    <cfRule type="cellIs" dxfId="14" priority="28" stopIfTrue="1" operator="equal">
      <formula>0</formula>
    </cfRule>
  </conditionalFormatting>
  <conditionalFormatting sqref="E11 E14 E17 E20 E23 E26 E29 E32 E35">
    <cfRule type="cellIs" dxfId="13" priority="25" stopIfTrue="1" operator="equal">
      <formula>1</formula>
    </cfRule>
    <cfRule type="cellIs" dxfId="12" priority="26" stopIfTrue="1" operator="equal">
      <formula>0</formula>
    </cfRule>
  </conditionalFormatting>
  <conditionalFormatting sqref="F11 F14 F17 F20 F23 F26 F29 F32 F35">
    <cfRule type="cellIs" dxfId="11" priority="23" stopIfTrue="1" operator="equal">
      <formula>1</formula>
    </cfRule>
    <cfRule type="cellIs" dxfId="10" priority="24" stopIfTrue="1" operator="equal">
      <formula>0</formula>
    </cfRule>
  </conditionalFormatting>
  <conditionalFormatting sqref="F11 F14 F17 F20 F23 F26 F29 F32 F35">
    <cfRule type="cellIs" dxfId="9" priority="21" stopIfTrue="1" operator="equal">
      <formula>1</formula>
    </cfRule>
    <cfRule type="cellIs" dxfId="8" priority="22" stopIfTrue="1" operator="equal">
      <formula>0</formula>
    </cfRule>
  </conditionalFormatting>
  <conditionalFormatting sqref="E12 E9 E15 E18 E21 E24 E27 E30 E33">
    <cfRule type="colorScale" priority="17">
      <colorScale>
        <cfvo type="num" val="-0.01"/>
        <cfvo type="num" val="0"/>
        <cfvo type="num" val="0.01"/>
        <color rgb="FFFF0000"/>
        <color theme="5" tint="0.39997558519241921"/>
        <color theme="9" tint="0.59999389629810485"/>
      </colorScale>
    </cfRule>
    <cfRule type="colorScale" priority="18">
      <colorScale>
        <cfvo type="num" val="#REF!&gt;0"/>
        <cfvo type="num" val="#REF!&lt;0"/>
        <color theme="9" tint="-0.249977111117893"/>
        <color theme="1"/>
      </colorScale>
    </cfRule>
    <cfRule type="colorScale" priority="19">
      <colorScale>
        <cfvo type="formula" val="#REF!&gt;0"/>
        <cfvo type="formula" val="#REF!&lt;0"/>
        <color theme="9" tint="-0.249977111117893"/>
        <color theme="1"/>
      </colorScale>
    </cfRule>
    <cfRule type="cellIs" dxfId="7" priority="20" operator="greaterThan">
      <formula>0</formula>
    </cfRule>
  </conditionalFormatting>
  <conditionalFormatting sqref="H35">
    <cfRule type="cellIs" dxfId="6" priority="3" stopIfTrue="1" operator="equal">
      <formula>1</formula>
    </cfRule>
    <cfRule type="cellIs" dxfId="5" priority="4" stopIfTrue="1" operator="equal">
      <formula>0</formula>
    </cfRule>
  </conditionalFormatting>
  <conditionalFormatting sqref="H35">
    <cfRule type="cellIs" dxfId="4" priority="1" stopIfTrue="1" operator="equal">
      <formula>1</formula>
    </cfRule>
    <cfRule type="cellIs" dxfId="3" priority="2" stopIfTrue="1" operator="equal">
      <formula>0</formula>
    </cfRule>
  </conditionalFormatting>
  <pageMargins left="0.11811023622047245" right="0.11811023622047245" top="0.39370078740157483" bottom="0.39370078740157483" header="0" footer="0.11811023622047245"/>
  <pageSetup paperSize="9" orientation="landscape" r:id="rId1"/>
  <headerFooter>
    <oddFooter>&amp;LCRONOGRAMA FÍSICO FINANCEIRO&amp;R&amp;P  / 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I11"/>
  <sheetViews>
    <sheetView view="pageBreakPreview" zoomScaleNormal="100" zoomScaleSheetLayoutView="100" workbookViewId="0">
      <selection activeCell="N22" sqref="N22"/>
    </sheetView>
  </sheetViews>
  <sheetFormatPr defaultRowHeight="13.2"/>
  <cols>
    <col min="1" max="1" width="4.5546875" customWidth="1"/>
    <col min="2" max="2" width="34" customWidth="1"/>
    <col min="4" max="4" width="12.44140625" bestFit="1" customWidth="1"/>
    <col min="15" max="15" width="16" customWidth="1"/>
    <col min="16" max="16" width="6.6640625" customWidth="1"/>
    <col min="257" max="257" width="4.5546875" customWidth="1"/>
    <col min="258" max="258" width="34" customWidth="1"/>
    <col min="260" max="260" width="10.88671875" bestFit="1" customWidth="1"/>
    <col min="271" max="271" width="16" customWidth="1"/>
    <col min="272" max="272" width="6.6640625" customWidth="1"/>
    <col min="513" max="513" width="4.5546875" customWidth="1"/>
    <col min="514" max="514" width="34" customWidth="1"/>
    <col min="516" max="516" width="10.88671875" bestFit="1" customWidth="1"/>
    <col min="527" max="527" width="16" customWidth="1"/>
    <col min="528" max="528" width="6.6640625" customWidth="1"/>
    <col min="769" max="769" width="4.5546875" customWidth="1"/>
    <col min="770" max="770" width="34" customWidth="1"/>
    <col min="772" max="772" width="10.88671875" bestFit="1" customWidth="1"/>
    <col min="783" max="783" width="16" customWidth="1"/>
    <col min="784" max="784" width="6.6640625" customWidth="1"/>
    <col min="1025" max="1025" width="4.5546875" customWidth="1"/>
    <col min="1026" max="1026" width="34" customWidth="1"/>
    <col min="1028" max="1028" width="10.88671875" bestFit="1" customWidth="1"/>
    <col min="1039" max="1039" width="16" customWidth="1"/>
    <col min="1040" max="1040" width="6.6640625" customWidth="1"/>
    <col min="1281" max="1281" width="4.5546875" customWidth="1"/>
    <col min="1282" max="1282" width="34" customWidth="1"/>
    <col min="1284" max="1284" width="10.88671875" bestFit="1" customWidth="1"/>
    <col min="1295" max="1295" width="16" customWidth="1"/>
    <col min="1296" max="1296" width="6.6640625" customWidth="1"/>
    <col min="1537" max="1537" width="4.5546875" customWidth="1"/>
    <col min="1538" max="1538" width="34" customWidth="1"/>
    <col min="1540" max="1540" width="10.88671875" bestFit="1" customWidth="1"/>
    <col min="1551" max="1551" width="16" customWidth="1"/>
    <col min="1552" max="1552" width="6.6640625" customWidth="1"/>
    <col min="1793" max="1793" width="4.5546875" customWidth="1"/>
    <col min="1794" max="1794" width="34" customWidth="1"/>
    <col min="1796" max="1796" width="10.88671875" bestFit="1" customWidth="1"/>
    <col min="1807" max="1807" width="16" customWidth="1"/>
    <col min="1808" max="1808" width="6.6640625" customWidth="1"/>
    <col min="2049" max="2049" width="4.5546875" customWidth="1"/>
    <col min="2050" max="2050" width="34" customWidth="1"/>
    <col min="2052" max="2052" width="10.88671875" bestFit="1" customWidth="1"/>
    <col min="2063" max="2063" width="16" customWidth="1"/>
    <col min="2064" max="2064" width="6.6640625" customWidth="1"/>
    <col min="2305" max="2305" width="4.5546875" customWidth="1"/>
    <col min="2306" max="2306" width="34" customWidth="1"/>
    <col min="2308" max="2308" width="10.88671875" bestFit="1" customWidth="1"/>
    <col min="2319" max="2319" width="16" customWidth="1"/>
    <col min="2320" max="2320" width="6.6640625" customWidth="1"/>
    <col min="2561" max="2561" width="4.5546875" customWidth="1"/>
    <col min="2562" max="2562" width="34" customWidth="1"/>
    <col min="2564" max="2564" width="10.88671875" bestFit="1" customWidth="1"/>
    <col min="2575" max="2575" width="16" customWidth="1"/>
    <col min="2576" max="2576" width="6.6640625" customWidth="1"/>
    <col min="2817" max="2817" width="4.5546875" customWidth="1"/>
    <col min="2818" max="2818" width="34" customWidth="1"/>
    <col min="2820" max="2820" width="10.88671875" bestFit="1" customWidth="1"/>
    <col min="2831" max="2831" width="16" customWidth="1"/>
    <col min="2832" max="2832" width="6.6640625" customWidth="1"/>
    <col min="3073" max="3073" width="4.5546875" customWidth="1"/>
    <col min="3074" max="3074" width="34" customWidth="1"/>
    <col min="3076" max="3076" width="10.88671875" bestFit="1" customWidth="1"/>
    <col min="3087" max="3087" width="16" customWidth="1"/>
    <col min="3088" max="3088" width="6.6640625" customWidth="1"/>
    <col min="3329" max="3329" width="4.5546875" customWidth="1"/>
    <col min="3330" max="3330" width="34" customWidth="1"/>
    <col min="3332" max="3332" width="10.88671875" bestFit="1" customWidth="1"/>
    <col min="3343" max="3343" width="16" customWidth="1"/>
    <col min="3344" max="3344" width="6.6640625" customWidth="1"/>
    <col min="3585" max="3585" width="4.5546875" customWidth="1"/>
    <col min="3586" max="3586" width="34" customWidth="1"/>
    <col min="3588" max="3588" width="10.88671875" bestFit="1" customWidth="1"/>
    <col min="3599" max="3599" width="16" customWidth="1"/>
    <col min="3600" max="3600" width="6.6640625" customWidth="1"/>
    <col min="3841" max="3841" width="4.5546875" customWidth="1"/>
    <col min="3842" max="3842" width="34" customWidth="1"/>
    <col min="3844" max="3844" width="10.88671875" bestFit="1" customWidth="1"/>
    <col min="3855" max="3855" width="16" customWidth="1"/>
    <col min="3856" max="3856" width="6.6640625" customWidth="1"/>
    <col min="4097" max="4097" width="4.5546875" customWidth="1"/>
    <col min="4098" max="4098" width="34" customWidth="1"/>
    <col min="4100" max="4100" width="10.88671875" bestFit="1" customWidth="1"/>
    <col min="4111" max="4111" width="16" customWidth="1"/>
    <col min="4112" max="4112" width="6.6640625" customWidth="1"/>
    <col min="4353" max="4353" width="4.5546875" customWidth="1"/>
    <col min="4354" max="4354" width="34" customWidth="1"/>
    <col min="4356" max="4356" width="10.88671875" bestFit="1" customWidth="1"/>
    <col min="4367" max="4367" width="16" customWidth="1"/>
    <col min="4368" max="4368" width="6.6640625" customWidth="1"/>
    <col min="4609" max="4609" width="4.5546875" customWidth="1"/>
    <col min="4610" max="4610" width="34" customWidth="1"/>
    <col min="4612" max="4612" width="10.88671875" bestFit="1" customWidth="1"/>
    <col min="4623" max="4623" width="16" customWidth="1"/>
    <col min="4624" max="4624" width="6.6640625" customWidth="1"/>
    <col min="4865" max="4865" width="4.5546875" customWidth="1"/>
    <col min="4866" max="4866" width="34" customWidth="1"/>
    <col min="4868" max="4868" width="10.88671875" bestFit="1" customWidth="1"/>
    <col min="4879" max="4879" width="16" customWidth="1"/>
    <col min="4880" max="4880" width="6.6640625" customWidth="1"/>
    <col min="5121" max="5121" width="4.5546875" customWidth="1"/>
    <col min="5122" max="5122" width="34" customWidth="1"/>
    <col min="5124" max="5124" width="10.88671875" bestFit="1" customWidth="1"/>
    <col min="5135" max="5135" width="16" customWidth="1"/>
    <col min="5136" max="5136" width="6.6640625" customWidth="1"/>
    <col min="5377" max="5377" width="4.5546875" customWidth="1"/>
    <col min="5378" max="5378" width="34" customWidth="1"/>
    <col min="5380" max="5380" width="10.88671875" bestFit="1" customWidth="1"/>
    <col min="5391" max="5391" width="16" customWidth="1"/>
    <col min="5392" max="5392" width="6.6640625" customWidth="1"/>
    <col min="5633" max="5633" width="4.5546875" customWidth="1"/>
    <col min="5634" max="5634" width="34" customWidth="1"/>
    <col min="5636" max="5636" width="10.88671875" bestFit="1" customWidth="1"/>
    <col min="5647" max="5647" width="16" customWidth="1"/>
    <col min="5648" max="5648" width="6.6640625" customWidth="1"/>
    <col min="5889" max="5889" width="4.5546875" customWidth="1"/>
    <col min="5890" max="5890" width="34" customWidth="1"/>
    <col min="5892" max="5892" width="10.88671875" bestFit="1" customWidth="1"/>
    <col min="5903" max="5903" width="16" customWidth="1"/>
    <col min="5904" max="5904" width="6.6640625" customWidth="1"/>
    <col min="6145" max="6145" width="4.5546875" customWidth="1"/>
    <col min="6146" max="6146" width="34" customWidth="1"/>
    <col min="6148" max="6148" width="10.88671875" bestFit="1" customWidth="1"/>
    <col min="6159" max="6159" width="16" customWidth="1"/>
    <col min="6160" max="6160" width="6.6640625" customWidth="1"/>
    <col min="6401" max="6401" width="4.5546875" customWidth="1"/>
    <col min="6402" max="6402" width="34" customWidth="1"/>
    <col min="6404" max="6404" width="10.88671875" bestFit="1" customWidth="1"/>
    <col min="6415" max="6415" width="16" customWidth="1"/>
    <col min="6416" max="6416" width="6.6640625" customWidth="1"/>
    <col min="6657" max="6657" width="4.5546875" customWidth="1"/>
    <col min="6658" max="6658" width="34" customWidth="1"/>
    <col min="6660" max="6660" width="10.88671875" bestFit="1" customWidth="1"/>
    <col min="6671" max="6671" width="16" customWidth="1"/>
    <col min="6672" max="6672" width="6.6640625" customWidth="1"/>
    <col min="6913" max="6913" width="4.5546875" customWidth="1"/>
    <col min="6914" max="6914" width="34" customWidth="1"/>
    <col min="6916" max="6916" width="10.88671875" bestFit="1" customWidth="1"/>
    <col min="6927" max="6927" width="16" customWidth="1"/>
    <col min="6928" max="6928" width="6.6640625" customWidth="1"/>
    <col min="7169" max="7169" width="4.5546875" customWidth="1"/>
    <col min="7170" max="7170" width="34" customWidth="1"/>
    <col min="7172" max="7172" width="10.88671875" bestFit="1" customWidth="1"/>
    <col min="7183" max="7183" width="16" customWidth="1"/>
    <col min="7184" max="7184" width="6.6640625" customWidth="1"/>
    <col min="7425" max="7425" width="4.5546875" customWidth="1"/>
    <col min="7426" max="7426" width="34" customWidth="1"/>
    <col min="7428" max="7428" width="10.88671875" bestFit="1" customWidth="1"/>
    <col min="7439" max="7439" width="16" customWidth="1"/>
    <col min="7440" max="7440" width="6.6640625" customWidth="1"/>
    <col min="7681" max="7681" width="4.5546875" customWidth="1"/>
    <col min="7682" max="7682" width="34" customWidth="1"/>
    <col min="7684" max="7684" width="10.88671875" bestFit="1" customWidth="1"/>
    <col min="7695" max="7695" width="16" customWidth="1"/>
    <col min="7696" max="7696" width="6.6640625" customWidth="1"/>
    <col min="7937" max="7937" width="4.5546875" customWidth="1"/>
    <col min="7938" max="7938" width="34" customWidth="1"/>
    <col min="7940" max="7940" width="10.88671875" bestFit="1" customWidth="1"/>
    <col min="7951" max="7951" width="16" customWidth="1"/>
    <col min="7952" max="7952" width="6.6640625" customWidth="1"/>
    <col min="8193" max="8193" width="4.5546875" customWidth="1"/>
    <col min="8194" max="8194" width="34" customWidth="1"/>
    <col min="8196" max="8196" width="10.88671875" bestFit="1" customWidth="1"/>
    <col min="8207" max="8207" width="16" customWidth="1"/>
    <col min="8208" max="8208" width="6.6640625" customWidth="1"/>
    <col min="8449" max="8449" width="4.5546875" customWidth="1"/>
    <col min="8450" max="8450" width="34" customWidth="1"/>
    <col min="8452" max="8452" width="10.88671875" bestFit="1" customWidth="1"/>
    <col min="8463" max="8463" width="16" customWidth="1"/>
    <col min="8464" max="8464" width="6.6640625" customWidth="1"/>
    <col min="8705" max="8705" width="4.5546875" customWidth="1"/>
    <col min="8706" max="8706" width="34" customWidth="1"/>
    <col min="8708" max="8708" width="10.88671875" bestFit="1" customWidth="1"/>
    <col min="8719" max="8719" width="16" customWidth="1"/>
    <col min="8720" max="8720" width="6.6640625" customWidth="1"/>
    <col min="8961" max="8961" width="4.5546875" customWidth="1"/>
    <col min="8962" max="8962" width="34" customWidth="1"/>
    <col min="8964" max="8964" width="10.88671875" bestFit="1" customWidth="1"/>
    <col min="8975" max="8975" width="16" customWidth="1"/>
    <col min="8976" max="8976" width="6.6640625" customWidth="1"/>
    <col min="9217" max="9217" width="4.5546875" customWidth="1"/>
    <col min="9218" max="9218" width="34" customWidth="1"/>
    <col min="9220" max="9220" width="10.88671875" bestFit="1" customWidth="1"/>
    <col min="9231" max="9231" width="16" customWidth="1"/>
    <col min="9232" max="9232" width="6.6640625" customWidth="1"/>
    <col min="9473" max="9473" width="4.5546875" customWidth="1"/>
    <col min="9474" max="9474" width="34" customWidth="1"/>
    <col min="9476" max="9476" width="10.88671875" bestFit="1" customWidth="1"/>
    <col min="9487" max="9487" width="16" customWidth="1"/>
    <col min="9488" max="9488" width="6.6640625" customWidth="1"/>
    <col min="9729" max="9729" width="4.5546875" customWidth="1"/>
    <col min="9730" max="9730" width="34" customWidth="1"/>
    <col min="9732" max="9732" width="10.88671875" bestFit="1" customWidth="1"/>
    <col min="9743" max="9743" width="16" customWidth="1"/>
    <col min="9744" max="9744" width="6.6640625" customWidth="1"/>
    <col min="9985" max="9985" width="4.5546875" customWidth="1"/>
    <col min="9986" max="9986" width="34" customWidth="1"/>
    <col min="9988" max="9988" width="10.88671875" bestFit="1" customWidth="1"/>
    <col min="9999" max="9999" width="16" customWidth="1"/>
    <col min="10000" max="10000" width="6.6640625" customWidth="1"/>
    <col min="10241" max="10241" width="4.5546875" customWidth="1"/>
    <col min="10242" max="10242" width="34" customWidth="1"/>
    <col min="10244" max="10244" width="10.88671875" bestFit="1" customWidth="1"/>
    <col min="10255" max="10255" width="16" customWidth="1"/>
    <col min="10256" max="10256" width="6.6640625" customWidth="1"/>
    <col min="10497" max="10497" width="4.5546875" customWidth="1"/>
    <col min="10498" max="10498" width="34" customWidth="1"/>
    <col min="10500" max="10500" width="10.88671875" bestFit="1" customWidth="1"/>
    <col min="10511" max="10511" width="16" customWidth="1"/>
    <col min="10512" max="10512" width="6.6640625" customWidth="1"/>
    <col min="10753" max="10753" width="4.5546875" customWidth="1"/>
    <col min="10754" max="10754" width="34" customWidth="1"/>
    <col min="10756" max="10756" width="10.88671875" bestFit="1" customWidth="1"/>
    <col min="10767" max="10767" width="16" customWidth="1"/>
    <col min="10768" max="10768" width="6.6640625" customWidth="1"/>
    <col min="11009" max="11009" width="4.5546875" customWidth="1"/>
    <col min="11010" max="11010" width="34" customWidth="1"/>
    <col min="11012" max="11012" width="10.88671875" bestFit="1" customWidth="1"/>
    <col min="11023" max="11023" width="16" customWidth="1"/>
    <col min="11024" max="11024" width="6.6640625" customWidth="1"/>
    <col min="11265" max="11265" width="4.5546875" customWidth="1"/>
    <col min="11266" max="11266" width="34" customWidth="1"/>
    <col min="11268" max="11268" width="10.88671875" bestFit="1" customWidth="1"/>
    <col min="11279" max="11279" width="16" customWidth="1"/>
    <col min="11280" max="11280" width="6.6640625" customWidth="1"/>
    <col min="11521" max="11521" width="4.5546875" customWidth="1"/>
    <col min="11522" max="11522" width="34" customWidth="1"/>
    <col min="11524" max="11524" width="10.88671875" bestFit="1" customWidth="1"/>
    <col min="11535" max="11535" width="16" customWidth="1"/>
    <col min="11536" max="11536" width="6.6640625" customWidth="1"/>
    <col min="11777" max="11777" width="4.5546875" customWidth="1"/>
    <col min="11778" max="11778" width="34" customWidth="1"/>
    <col min="11780" max="11780" width="10.88671875" bestFit="1" customWidth="1"/>
    <col min="11791" max="11791" width="16" customWidth="1"/>
    <col min="11792" max="11792" width="6.6640625" customWidth="1"/>
    <col min="12033" max="12033" width="4.5546875" customWidth="1"/>
    <col min="12034" max="12034" width="34" customWidth="1"/>
    <col min="12036" max="12036" width="10.88671875" bestFit="1" customWidth="1"/>
    <col min="12047" max="12047" width="16" customWidth="1"/>
    <col min="12048" max="12048" width="6.6640625" customWidth="1"/>
    <col min="12289" max="12289" width="4.5546875" customWidth="1"/>
    <col min="12290" max="12290" width="34" customWidth="1"/>
    <col min="12292" max="12292" width="10.88671875" bestFit="1" customWidth="1"/>
    <col min="12303" max="12303" width="16" customWidth="1"/>
    <col min="12304" max="12304" width="6.6640625" customWidth="1"/>
    <col min="12545" max="12545" width="4.5546875" customWidth="1"/>
    <col min="12546" max="12546" width="34" customWidth="1"/>
    <col min="12548" max="12548" width="10.88671875" bestFit="1" customWidth="1"/>
    <col min="12559" max="12559" width="16" customWidth="1"/>
    <col min="12560" max="12560" width="6.6640625" customWidth="1"/>
    <col min="12801" max="12801" width="4.5546875" customWidth="1"/>
    <col min="12802" max="12802" width="34" customWidth="1"/>
    <col min="12804" max="12804" width="10.88671875" bestFit="1" customWidth="1"/>
    <col min="12815" max="12815" width="16" customWidth="1"/>
    <col min="12816" max="12816" width="6.6640625" customWidth="1"/>
    <col min="13057" max="13057" width="4.5546875" customWidth="1"/>
    <col min="13058" max="13058" width="34" customWidth="1"/>
    <col min="13060" max="13060" width="10.88671875" bestFit="1" customWidth="1"/>
    <col min="13071" max="13071" width="16" customWidth="1"/>
    <col min="13072" max="13072" width="6.6640625" customWidth="1"/>
    <col min="13313" max="13313" width="4.5546875" customWidth="1"/>
    <col min="13314" max="13314" width="34" customWidth="1"/>
    <col min="13316" max="13316" width="10.88671875" bestFit="1" customWidth="1"/>
    <col min="13327" max="13327" width="16" customWidth="1"/>
    <col min="13328" max="13328" width="6.6640625" customWidth="1"/>
    <col min="13569" max="13569" width="4.5546875" customWidth="1"/>
    <col min="13570" max="13570" width="34" customWidth="1"/>
    <col min="13572" max="13572" width="10.88671875" bestFit="1" customWidth="1"/>
    <col min="13583" max="13583" width="16" customWidth="1"/>
    <col min="13584" max="13584" width="6.6640625" customWidth="1"/>
    <col min="13825" max="13825" width="4.5546875" customWidth="1"/>
    <col min="13826" max="13826" width="34" customWidth="1"/>
    <col min="13828" max="13828" width="10.88671875" bestFit="1" customWidth="1"/>
    <col min="13839" max="13839" width="16" customWidth="1"/>
    <col min="13840" max="13840" width="6.6640625" customWidth="1"/>
    <col min="14081" max="14081" width="4.5546875" customWidth="1"/>
    <col min="14082" max="14082" width="34" customWidth="1"/>
    <col min="14084" max="14084" width="10.88671875" bestFit="1" customWidth="1"/>
    <col min="14095" max="14095" width="16" customWidth="1"/>
    <col min="14096" max="14096" width="6.6640625" customWidth="1"/>
    <col min="14337" max="14337" width="4.5546875" customWidth="1"/>
    <col min="14338" max="14338" width="34" customWidth="1"/>
    <col min="14340" max="14340" width="10.88671875" bestFit="1" customWidth="1"/>
    <col min="14351" max="14351" width="16" customWidth="1"/>
    <col min="14352" max="14352" width="6.6640625" customWidth="1"/>
    <col min="14593" max="14593" width="4.5546875" customWidth="1"/>
    <col min="14594" max="14594" width="34" customWidth="1"/>
    <col min="14596" max="14596" width="10.88671875" bestFit="1" customWidth="1"/>
    <col min="14607" max="14607" width="16" customWidth="1"/>
    <col min="14608" max="14608" width="6.6640625" customWidth="1"/>
    <col min="14849" max="14849" width="4.5546875" customWidth="1"/>
    <col min="14850" max="14850" width="34" customWidth="1"/>
    <col min="14852" max="14852" width="10.88671875" bestFit="1" customWidth="1"/>
    <col min="14863" max="14863" width="16" customWidth="1"/>
    <col min="14864" max="14864" width="6.6640625" customWidth="1"/>
    <col min="15105" max="15105" width="4.5546875" customWidth="1"/>
    <col min="15106" max="15106" width="34" customWidth="1"/>
    <col min="15108" max="15108" width="10.88671875" bestFit="1" customWidth="1"/>
    <col min="15119" max="15119" width="16" customWidth="1"/>
    <col min="15120" max="15120" width="6.6640625" customWidth="1"/>
    <col min="15361" max="15361" width="4.5546875" customWidth="1"/>
    <col min="15362" max="15362" width="34" customWidth="1"/>
    <col min="15364" max="15364" width="10.88671875" bestFit="1" customWidth="1"/>
    <col min="15375" max="15375" width="16" customWidth="1"/>
    <col min="15376" max="15376" width="6.6640625" customWidth="1"/>
    <col min="15617" max="15617" width="4.5546875" customWidth="1"/>
    <col min="15618" max="15618" width="34" customWidth="1"/>
    <col min="15620" max="15620" width="10.88671875" bestFit="1" customWidth="1"/>
    <col min="15631" max="15631" width="16" customWidth="1"/>
    <col min="15632" max="15632" width="6.6640625" customWidth="1"/>
    <col min="15873" max="15873" width="4.5546875" customWidth="1"/>
    <col min="15874" max="15874" width="34" customWidth="1"/>
    <col min="15876" max="15876" width="10.88671875" bestFit="1" customWidth="1"/>
    <col min="15887" max="15887" width="16" customWidth="1"/>
    <col min="15888" max="15888" width="6.6640625" customWidth="1"/>
    <col min="16129" max="16129" width="4.5546875" customWidth="1"/>
    <col min="16130" max="16130" width="34" customWidth="1"/>
    <col min="16132" max="16132" width="10.88671875" bestFit="1" customWidth="1"/>
    <col min="16143" max="16143" width="16" customWidth="1"/>
    <col min="16144" max="16144" width="6.6640625" customWidth="1"/>
  </cols>
  <sheetData>
    <row r="1" spans="1:9" ht="17.399999999999999">
      <c r="A1" s="232"/>
      <c r="B1" s="232"/>
      <c r="C1" s="232"/>
      <c r="D1" s="232"/>
    </row>
    <row r="2" spans="1:9" ht="21">
      <c r="A2" s="233" t="s">
        <v>36</v>
      </c>
      <c r="B2" s="233"/>
      <c r="C2" s="233"/>
      <c r="D2" s="233"/>
    </row>
    <row r="3" spans="1:9">
      <c r="A3" s="2">
        <v>1</v>
      </c>
      <c r="B3" t="s">
        <v>37</v>
      </c>
      <c r="C3" t="s">
        <v>38</v>
      </c>
      <c r="G3" s="234"/>
      <c r="H3" s="234"/>
      <c r="I3" s="234"/>
    </row>
    <row r="4" spans="1:9">
      <c r="A4" s="2">
        <v>2</v>
      </c>
      <c r="B4" t="s">
        <v>39</v>
      </c>
      <c r="C4" t="s">
        <v>40</v>
      </c>
      <c r="G4" s="235"/>
      <c r="H4" s="235"/>
      <c r="I4" s="235"/>
    </row>
    <row r="5" spans="1:9" ht="92.4">
      <c r="A5" s="4">
        <v>3</v>
      </c>
      <c r="B5" s="1" t="s">
        <v>41</v>
      </c>
      <c r="C5" s="3" t="s">
        <v>42</v>
      </c>
    </row>
    <row r="6" spans="1:9">
      <c r="A6" s="2">
        <v>4</v>
      </c>
      <c r="B6" t="s">
        <v>43</v>
      </c>
      <c r="C6" t="s">
        <v>44</v>
      </c>
    </row>
    <row r="7" spans="1:9">
      <c r="A7" s="4">
        <v>5</v>
      </c>
      <c r="B7" t="s">
        <v>45</v>
      </c>
      <c r="C7" t="s">
        <v>46</v>
      </c>
    </row>
    <row r="8" spans="1:9">
      <c r="A8" s="2">
        <v>6</v>
      </c>
      <c r="B8" t="s">
        <v>47</v>
      </c>
      <c r="C8" t="s">
        <v>48</v>
      </c>
    </row>
    <row r="9" spans="1:9">
      <c r="A9" s="4">
        <v>7</v>
      </c>
      <c r="B9" t="s">
        <v>49</v>
      </c>
      <c r="C9" t="s">
        <v>50</v>
      </c>
    </row>
    <row r="10" spans="1:9" ht="13.8" thickBot="1">
      <c r="A10" s="2">
        <v>8</v>
      </c>
      <c r="B10" t="s">
        <v>51</v>
      </c>
      <c r="C10" t="s">
        <v>52</v>
      </c>
    </row>
    <row r="11" spans="1:9" ht="21.6" thickBot="1">
      <c r="A11" s="236" t="s">
        <v>53</v>
      </c>
      <c r="B11" s="236"/>
      <c r="C11" s="236"/>
      <c r="D11" s="5">
        <v>233.94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D1"/>
    <mergeCell ref="A2:D2"/>
    <mergeCell ref="G3:I3"/>
    <mergeCell ref="G4:I4"/>
    <mergeCell ref="A11:C11"/>
  </mergeCells>
  <pageMargins left="0.31496062992125984" right="0.31496062992125984" top="0.59055118110236227" bottom="0.59055118110236227" header="0.31496062992125984" footer="0.11811023622047245"/>
  <pageSetup paperSize="9" scale="96" orientation="landscape" r:id="rId1"/>
  <headerFooter>
    <oddFooter>&amp;L&amp;P  /  &amp;N&amp;C&amp;D  -  &amp;T</oddFooter>
  </headerFooter>
  <rowBreaks count="1" manualBreakCount="1">
    <brk id="1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IV90"/>
  <sheetViews>
    <sheetView topLeftCell="A15" workbookViewId="0">
      <selection activeCell="M22" sqref="M22"/>
    </sheetView>
  </sheetViews>
  <sheetFormatPr defaultRowHeight="13.2"/>
  <cols>
    <col min="1" max="1" width="9.88671875" style="11" customWidth="1"/>
    <col min="2" max="2" width="8.6640625" style="11" customWidth="1"/>
    <col min="3" max="3" width="12" style="11" customWidth="1"/>
    <col min="4" max="4" width="44" style="11" customWidth="1"/>
    <col min="5" max="5" width="4.33203125" style="11" customWidth="1"/>
    <col min="6" max="6" width="8.5546875" style="11" customWidth="1"/>
    <col min="7" max="7" width="12.6640625" style="11" customWidth="1"/>
    <col min="8" max="8" width="10.44140625" style="11" customWidth="1"/>
    <col min="9" max="9" width="12" style="11" customWidth="1"/>
    <col min="10" max="10" width="11.5546875" style="11" customWidth="1"/>
    <col min="11" max="11" width="11.33203125" style="11" customWidth="1"/>
    <col min="12" max="12" width="10.5546875" style="11" customWidth="1"/>
    <col min="13" max="256" width="9.109375" style="11"/>
    <col min="257" max="257" width="11.5546875" style="11" customWidth="1"/>
    <col min="258" max="258" width="8.6640625" style="11" customWidth="1"/>
    <col min="259" max="259" width="12" style="11" customWidth="1"/>
    <col min="260" max="260" width="44" style="11" customWidth="1"/>
    <col min="261" max="261" width="4.33203125" style="11" customWidth="1"/>
    <col min="262" max="262" width="15" style="11" customWidth="1"/>
    <col min="263" max="263" width="14.33203125" style="11" customWidth="1"/>
    <col min="264" max="264" width="12.109375" style="11" customWidth="1"/>
    <col min="265" max="265" width="12.33203125" style="11" bestFit="1" customWidth="1"/>
    <col min="266" max="266" width="11.5546875" style="11" bestFit="1" customWidth="1"/>
    <col min="267" max="267" width="12.33203125" style="11" customWidth="1"/>
    <col min="268" max="268" width="10.5546875" style="11" customWidth="1"/>
    <col min="269" max="512" width="9.109375" style="11"/>
    <col min="513" max="513" width="11.5546875" style="11" customWidth="1"/>
    <col min="514" max="514" width="8.6640625" style="11" customWidth="1"/>
    <col min="515" max="515" width="12" style="11" customWidth="1"/>
    <col min="516" max="516" width="44" style="11" customWidth="1"/>
    <col min="517" max="517" width="4.33203125" style="11" customWidth="1"/>
    <col min="518" max="518" width="15" style="11" customWidth="1"/>
    <col min="519" max="519" width="14.33203125" style="11" customWidth="1"/>
    <col min="520" max="520" width="12.109375" style="11" customWidth="1"/>
    <col min="521" max="521" width="12.33203125" style="11" bestFit="1" customWidth="1"/>
    <col min="522" max="522" width="11.5546875" style="11" bestFit="1" customWidth="1"/>
    <col min="523" max="523" width="12.33203125" style="11" customWidth="1"/>
    <col min="524" max="524" width="10.5546875" style="11" customWidth="1"/>
    <col min="525" max="768" width="9.109375" style="11"/>
    <col min="769" max="769" width="11.5546875" style="11" customWidth="1"/>
    <col min="770" max="770" width="8.6640625" style="11" customWidth="1"/>
    <col min="771" max="771" width="12" style="11" customWidth="1"/>
    <col min="772" max="772" width="44" style="11" customWidth="1"/>
    <col min="773" max="773" width="4.33203125" style="11" customWidth="1"/>
    <col min="774" max="774" width="15" style="11" customWidth="1"/>
    <col min="775" max="775" width="14.33203125" style="11" customWidth="1"/>
    <col min="776" max="776" width="12.109375" style="11" customWidth="1"/>
    <col min="777" max="777" width="12.33203125" style="11" bestFit="1" customWidth="1"/>
    <col min="778" max="778" width="11.5546875" style="11" bestFit="1" customWidth="1"/>
    <col min="779" max="779" width="12.33203125" style="11" customWidth="1"/>
    <col min="780" max="780" width="10.5546875" style="11" customWidth="1"/>
    <col min="781" max="1024" width="9.109375" style="11"/>
    <col min="1025" max="1025" width="11.5546875" style="11" customWidth="1"/>
    <col min="1026" max="1026" width="8.6640625" style="11" customWidth="1"/>
    <col min="1027" max="1027" width="12" style="11" customWidth="1"/>
    <col min="1028" max="1028" width="44" style="11" customWidth="1"/>
    <col min="1029" max="1029" width="4.33203125" style="11" customWidth="1"/>
    <col min="1030" max="1030" width="15" style="11" customWidth="1"/>
    <col min="1031" max="1031" width="14.33203125" style="11" customWidth="1"/>
    <col min="1032" max="1032" width="12.109375" style="11" customWidth="1"/>
    <col min="1033" max="1033" width="12.33203125" style="11" bestFit="1" customWidth="1"/>
    <col min="1034" max="1034" width="11.5546875" style="11" bestFit="1" customWidth="1"/>
    <col min="1035" max="1035" width="12.33203125" style="11" customWidth="1"/>
    <col min="1036" max="1036" width="10.5546875" style="11" customWidth="1"/>
    <col min="1037" max="1280" width="9.109375" style="11"/>
    <col min="1281" max="1281" width="11.5546875" style="11" customWidth="1"/>
    <col min="1282" max="1282" width="8.6640625" style="11" customWidth="1"/>
    <col min="1283" max="1283" width="12" style="11" customWidth="1"/>
    <col min="1284" max="1284" width="44" style="11" customWidth="1"/>
    <col min="1285" max="1285" width="4.33203125" style="11" customWidth="1"/>
    <col min="1286" max="1286" width="15" style="11" customWidth="1"/>
    <col min="1287" max="1287" width="14.33203125" style="11" customWidth="1"/>
    <col min="1288" max="1288" width="12.109375" style="11" customWidth="1"/>
    <col min="1289" max="1289" width="12.33203125" style="11" bestFit="1" customWidth="1"/>
    <col min="1290" max="1290" width="11.5546875" style="11" bestFit="1" customWidth="1"/>
    <col min="1291" max="1291" width="12.33203125" style="11" customWidth="1"/>
    <col min="1292" max="1292" width="10.5546875" style="11" customWidth="1"/>
    <col min="1293" max="1536" width="9.109375" style="11"/>
    <col min="1537" max="1537" width="11.5546875" style="11" customWidth="1"/>
    <col min="1538" max="1538" width="8.6640625" style="11" customWidth="1"/>
    <col min="1539" max="1539" width="12" style="11" customWidth="1"/>
    <col min="1540" max="1540" width="44" style="11" customWidth="1"/>
    <col min="1541" max="1541" width="4.33203125" style="11" customWidth="1"/>
    <col min="1542" max="1542" width="15" style="11" customWidth="1"/>
    <col min="1543" max="1543" width="14.33203125" style="11" customWidth="1"/>
    <col min="1544" max="1544" width="12.109375" style="11" customWidth="1"/>
    <col min="1545" max="1545" width="12.33203125" style="11" bestFit="1" customWidth="1"/>
    <col min="1546" max="1546" width="11.5546875" style="11" bestFit="1" customWidth="1"/>
    <col min="1547" max="1547" width="12.33203125" style="11" customWidth="1"/>
    <col min="1548" max="1548" width="10.5546875" style="11" customWidth="1"/>
    <col min="1549" max="1792" width="9.109375" style="11"/>
    <col min="1793" max="1793" width="11.5546875" style="11" customWidth="1"/>
    <col min="1794" max="1794" width="8.6640625" style="11" customWidth="1"/>
    <col min="1795" max="1795" width="12" style="11" customWidth="1"/>
    <col min="1796" max="1796" width="44" style="11" customWidth="1"/>
    <col min="1797" max="1797" width="4.33203125" style="11" customWidth="1"/>
    <col min="1798" max="1798" width="15" style="11" customWidth="1"/>
    <col min="1799" max="1799" width="14.33203125" style="11" customWidth="1"/>
    <col min="1800" max="1800" width="12.109375" style="11" customWidth="1"/>
    <col min="1801" max="1801" width="12.33203125" style="11" bestFit="1" customWidth="1"/>
    <col min="1802" max="1802" width="11.5546875" style="11" bestFit="1" customWidth="1"/>
    <col min="1803" max="1803" width="12.33203125" style="11" customWidth="1"/>
    <col min="1804" max="1804" width="10.5546875" style="11" customWidth="1"/>
    <col min="1805" max="2048" width="9.109375" style="11"/>
    <col min="2049" max="2049" width="11.5546875" style="11" customWidth="1"/>
    <col min="2050" max="2050" width="8.6640625" style="11" customWidth="1"/>
    <col min="2051" max="2051" width="12" style="11" customWidth="1"/>
    <col min="2052" max="2052" width="44" style="11" customWidth="1"/>
    <col min="2053" max="2053" width="4.33203125" style="11" customWidth="1"/>
    <col min="2054" max="2054" width="15" style="11" customWidth="1"/>
    <col min="2055" max="2055" width="14.33203125" style="11" customWidth="1"/>
    <col min="2056" max="2056" width="12.109375" style="11" customWidth="1"/>
    <col min="2057" max="2057" width="12.33203125" style="11" bestFit="1" customWidth="1"/>
    <col min="2058" max="2058" width="11.5546875" style="11" bestFit="1" customWidth="1"/>
    <col min="2059" max="2059" width="12.33203125" style="11" customWidth="1"/>
    <col min="2060" max="2060" width="10.5546875" style="11" customWidth="1"/>
    <col min="2061" max="2304" width="9.109375" style="11"/>
    <col min="2305" max="2305" width="11.5546875" style="11" customWidth="1"/>
    <col min="2306" max="2306" width="8.6640625" style="11" customWidth="1"/>
    <col min="2307" max="2307" width="12" style="11" customWidth="1"/>
    <col min="2308" max="2308" width="44" style="11" customWidth="1"/>
    <col min="2309" max="2309" width="4.33203125" style="11" customWidth="1"/>
    <col min="2310" max="2310" width="15" style="11" customWidth="1"/>
    <col min="2311" max="2311" width="14.33203125" style="11" customWidth="1"/>
    <col min="2312" max="2312" width="12.109375" style="11" customWidth="1"/>
    <col min="2313" max="2313" width="12.33203125" style="11" bestFit="1" customWidth="1"/>
    <col min="2314" max="2314" width="11.5546875" style="11" bestFit="1" customWidth="1"/>
    <col min="2315" max="2315" width="12.33203125" style="11" customWidth="1"/>
    <col min="2316" max="2316" width="10.5546875" style="11" customWidth="1"/>
    <col min="2317" max="2560" width="9.109375" style="11"/>
    <col min="2561" max="2561" width="11.5546875" style="11" customWidth="1"/>
    <col min="2562" max="2562" width="8.6640625" style="11" customWidth="1"/>
    <col min="2563" max="2563" width="12" style="11" customWidth="1"/>
    <col min="2564" max="2564" width="44" style="11" customWidth="1"/>
    <col min="2565" max="2565" width="4.33203125" style="11" customWidth="1"/>
    <col min="2566" max="2566" width="15" style="11" customWidth="1"/>
    <col min="2567" max="2567" width="14.33203125" style="11" customWidth="1"/>
    <col min="2568" max="2568" width="12.109375" style="11" customWidth="1"/>
    <col min="2569" max="2569" width="12.33203125" style="11" bestFit="1" customWidth="1"/>
    <col min="2570" max="2570" width="11.5546875" style="11" bestFit="1" customWidth="1"/>
    <col min="2571" max="2571" width="12.33203125" style="11" customWidth="1"/>
    <col min="2572" max="2572" width="10.5546875" style="11" customWidth="1"/>
    <col min="2573" max="2816" width="9.109375" style="11"/>
    <col min="2817" max="2817" width="11.5546875" style="11" customWidth="1"/>
    <col min="2818" max="2818" width="8.6640625" style="11" customWidth="1"/>
    <col min="2819" max="2819" width="12" style="11" customWidth="1"/>
    <col min="2820" max="2820" width="44" style="11" customWidth="1"/>
    <col min="2821" max="2821" width="4.33203125" style="11" customWidth="1"/>
    <col min="2822" max="2822" width="15" style="11" customWidth="1"/>
    <col min="2823" max="2823" width="14.33203125" style="11" customWidth="1"/>
    <col min="2824" max="2824" width="12.109375" style="11" customWidth="1"/>
    <col min="2825" max="2825" width="12.33203125" style="11" bestFit="1" customWidth="1"/>
    <col min="2826" max="2826" width="11.5546875" style="11" bestFit="1" customWidth="1"/>
    <col min="2827" max="2827" width="12.33203125" style="11" customWidth="1"/>
    <col min="2828" max="2828" width="10.5546875" style="11" customWidth="1"/>
    <col min="2829" max="3072" width="9.109375" style="11"/>
    <col min="3073" max="3073" width="11.5546875" style="11" customWidth="1"/>
    <col min="3074" max="3074" width="8.6640625" style="11" customWidth="1"/>
    <col min="3075" max="3075" width="12" style="11" customWidth="1"/>
    <col min="3076" max="3076" width="44" style="11" customWidth="1"/>
    <col min="3077" max="3077" width="4.33203125" style="11" customWidth="1"/>
    <col min="3078" max="3078" width="15" style="11" customWidth="1"/>
    <col min="3079" max="3079" width="14.33203125" style="11" customWidth="1"/>
    <col min="3080" max="3080" width="12.109375" style="11" customWidth="1"/>
    <col min="3081" max="3081" width="12.33203125" style="11" bestFit="1" customWidth="1"/>
    <col min="3082" max="3082" width="11.5546875" style="11" bestFit="1" customWidth="1"/>
    <col min="3083" max="3083" width="12.33203125" style="11" customWidth="1"/>
    <col min="3084" max="3084" width="10.5546875" style="11" customWidth="1"/>
    <col min="3085" max="3328" width="9.109375" style="11"/>
    <col min="3329" max="3329" width="11.5546875" style="11" customWidth="1"/>
    <col min="3330" max="3330" width="8.6640625" style="11" customWidth="1"/>
    <col min="3331" max="3331" width="12" style="11" customWidth="1"/>
    <col min="3332" max="3332" width="44" style="11" customWidth="1"/>
    <col min="3333" max="3333" width="4.33203125" style="11" customWidth="1"/>
    <col min="3334" max="3334" width="15" style="11" customWidth="1"/>
    <col min="3335" max="3335" width="14.33203125" style="11" customWidth="1"/>
    <col min="3336" max="3336" width="12.109375" style="11" customWidth="1"/>
    <col min="3337" max="3337" width="12.33203125" style="11" bestFit="1" customWidth="1"/>
    <col min="3338" max="3338" width="11.5546875" style="11" bestFit="1" customWidth="1"/>
    <col min="3339" max="3339" width="12.33203125" style="11" customWidth="1"/>
    <col min="3340" max="3340" width="10.5546875" style="11" customWidth="1"/>
    <col min="3341" max="3584" width="9.109375" style="11"/>
    <col min="3585" max="3585" width="11.5546875" style="11" customWidth="1"/>
    <col min="3586" max="3586" width="8.6640625" style="11" customWidth="1"/>
    <col min="3587" max="3587" width="12" style="11" customWidth="1"/>
    <col min="3588" max="3588" width="44" style="11" customWidth="1"/>
    <col min="3589" max="3589" width="4.33203125" style="11" customWidth="1"/>
    <col min="3590" max="3590" width="15" style="11" customWidth="1"/>
    <col min="3591" max="3591" width="14.33203125" style="11" customWidth="1"/>
    <col min="3592" max="3592" width="12.109375" style="11" customWidth="1"/>
    <col min="3593" max="3593" width="12.33203125" style="11" bestFit="1" customWidth="1"/>
    <col min="3594" max="3594" width="11.5546875" style="11" bestFit="1" customWidth="1"/>
    <col min="3595" max="3595" width="12.33203125" style="11" customWidth="1"/>
    <col min="3596" max="3596" width="10.5546875" style="11" customWidth="1"/>
    <col min="3597" max="3840" width="9.109375" style="11"/>
    <col min="3841" max="3841" width="11.5546875" style="11" customWidth="1"/>
    <col min="3842" max="3842" width="8.6640625" style="11" customWidth="1"/>
    <col min="3843" max="3843" width="12" style="11" customWidth="1"/>
    <col min="3844" max="3844" width="44" style="11" customWidth="1"/>
    <col min="3845" max="3845" width="4.33203125" style="11" customWidth="1"/>
    <col min="3846" max="3846" width="15" style="11" customWidth="1"/>
    <col min="3847" max="3847" width="14.33203125" style="11" customWidth="1"/>
    <col min="3848" max="3848" width="12.109375" style="11" customWidth="1"/>
    <col min="3849" max="3849" width="12.33203125" style="11" bestFit="1" customWidth="1"/>
    <col min="3850" max="3850" width="11.5546875" style="11" bestFit="1" customWidth="1"/>
    <col min="3851" max="3851" width="12.33203125" style="11" customWidth="1"/>
    <col min="3852" max="3852" width="10.5546875" style="11" customWidth="1"/>
    <col min="3853" max="4096" width="9.109375" style="11"/>
    <col min="4097" max="4097" width="11.5546875" style="11" customWidth="1"/>
    <col min="4098" max="4098" width="8.6640625" style="11" customWidth="1"/>
    <col min="4099" max="4099" width="12" style="11" customWidth="1"/>
    <col min="4100" max="4100" width="44" style="11" customWidth="1"/>
    <col min="4101" max="4101" width="4.33203125" style="11" customWidth="1"/>
    <col min="4102" max="4102" width="15" style="11" customWidth="1"/>
    <col min="4103" max="4103" width="14.33203125" style="11" customWidth="1"/>
    <col min="4104" max="4104" width="12.109375" style="11" customWidth="1"/>
    <col min="4105" max="4105" width="12.33203125" style="11" bestFit="1" customWidth="1"/>
    <col min="4106" max="4106" width="11.5546875" style="11" bestFit="1" customWidth="1"/>
    <col min="4107" max="4107" width="12.33203125" style="11" customWidth="1"/>
    <col min="4108" max="4108" width="10.5546875" style="11" customWidth="1"/>
    <col min="4109" max="4352" width="9.109375" style="11"/>
    <col min="4353" max="4353" width="11.5546875" style="11" customWidth="1"/>
    <col min="4354" max="4354" width="8.6640625" style="11" customWidth="1"/>
    <col min="4355" max="4355" width="12" style="11" customWidth="1"/>
    <col min="4356" max="4356" width="44" style="11" customWidth="1"/>
    <col min="4357" max="4357" width="4.33203125" style="11" customWidth="1"/>
    <col min="4358" max="4358" width="15" style="11" customWidth="1"/>
    <col min="4359" max="4359" width="14.33203125" style="11" customWidth="1"/>
    <col min="4360" max="4360" width="12.109375" style="11" customWidth="1"/>
    <col min="4361" max="4361" width="12.33203125" style="11" bestFit="1" customWidth="1"/>
    <col min="4362" max="4362" width="11.5546875" style="11" bestFit="1" customWidth="1"/>
    <col min="4363" max="4363" width="12.33203125" style="11" customWidth="1"/>
    <col min="4364" max="4364" width="10.5546875" style="11" customWidth="1"/>
    <col min="4365" max="4608" width="9.109375" style="11"/>
    <col min="4609" max="4609" width="11.5546875" style="11" customWidth="1"/>
    <col min="4610" max="4610" width="8.6640625" style="11" customWidth="1"/>
    <col min="4611" max="4611" width="12" style="11" customWidth="1"/>
    <col min="4612" max="4612" width="44" style="11" customWidth="1"/>
    <col min="4613" max="4613" width="4.33203125" style="11" customWidth="1"/>
    <col min="4614" max="4614" width="15" style="11" customWidth="1"/>
    <col min="4615" max="4615" width="14.33203125" style="11" customWidth="1"/>
    <col min="4616" max="4616" width="12.109375" style="11" customWidth="1"/>
    <col min="4617" max="4617" width="12.33203125" style="11" bestFit="1" customWidth="1"/>
    <col min="4618" max="4618" width="11.5546875" style="11" bestFit="1" customWidth="1"/>
    <col min="4619" max="4619" width="12.33203125" style="11" customWidth="1"/>
    <col min="4620" max="4620" width="10.5546875" style="11" customWidth="1"/>
    <col min="4621" max="4864" width="9.109375" style="11"/>
    <col min="4865" max="4865" width="11.5546875" style="11" customWidth="1"/>
    <col min="4866" max="4866" width="8.6640625" style="11" customWidth="1"/>
    <col min="4867" max="4867" width="12" style="11" customWidth="1"/>
    <col min="4868" max="4868" width="44" style="11" customWidth="1"/>
    <col min="4869" max="4869" width="4.33203125" style="11" customWidth="1"/>
    <col min="4870" max="4870" width="15" style="11" customWidth="1"/>
    <col min="4871" max="4871" width="14.33203125" style="11" customWidth="1"/>
    <col min="4872" max="4872" width="12.109375" style="11" customWidth="1"/>
    <col min="4873" max="4873" width="12.33203125" style="11" bestFit="1" customWidth="1"/>
    <col min="4874" max="4874" width="11.5546875" style="11" bestFit="1" customWidth="1"/>
    <col min="4875" max="4875" width="12.33203125" style="11" customWidth="1"/>
    <col min="4876" max="4876" width="10.5546875" style="11" customWidth="1"/>
    <col min="4877" max="5120" width="9.109375" style="11"/>
    <col min="5121" max="5121" width="11.5546875" style="11" customWidth="1"/>
    <col min="5122" max="5122" width="8.6640625" style="11" customWidth="1"/>
    <col min="5123" max="5123" width="12" style="11" customWidth="1"/>
    <col min="5124" max="5124" width="44" style="11" customWidth="1"/>
    <col min="5125" max="5125" width="4.33203125" style="11" customWidth="1"/>
    <col min="5126" max="5126" width="15" style="11" customWidth="1"/>
    <col min="5127" max="5127" width="14.33203125" style="11" customWidth="1"/>
    <col min="5128" max="5128" width="12.109375" style="11" customWidth="1"/>
    <col min="5129" max="5129" width="12.33203125" style="11" bestFit="1" customWidth="1"/>
    <col min="5130" max="5130" width="11.5546875" style="11" bestFit="1" customWidth="1"/>
    <col min="5131" max="5131" width="12.33203125" style="11" customWidth="1"/>
    <col min="5132" max="5132" width="10.5546875" style="11" customWidth="1"/>
    <col min="5133" max="5376" width="9.109375" style="11"/>
    <col min="5377" max="5377" width="11.5546875" style="11" customWidth="1"/>
    <col min="5378" max="5378" width="8.6640625" style="11" customWidth="1"/>
    <col min="5379" max="5379" width="12" style="11" customWidth="1"/>
    <col min="5380" max="5380" width="44" style="11" customWidth="1"/>
    <col min="5381" max="5381" width="4.33203125" style="11" customWidth="1"/>
    <col min="5382" max="5382" width="15" style="11" customWidth="1"/>
    <col min="5383" max="5383" width="14.33203125" style="11" customWidth="1"/>
    <col min="5384" max="5384" width="12.109375" style="11" customWidth="1"/>
    <col min="5385" max="5385" width="12.33203125" style="11" bestFit="1" customWidth="1"/>
    <col min="5386" max="5386" width="11.5546875" style="11" bestFit="1" customWidth="1"/>
    <col min="5387" max="5387" width="12.33203125" style="11" customWidth="1"/>
    <col min="5388" max="5388" width="10.5546875" style="11" customWidth="1"/>
    <col min="5389" max="5632" width="9.109375" style="11"/>
    <col min="5633" max="5633" width="11.5546875" style="11" customWidth="1"/>
    <col min="5634" max="5634" width="8.6640625" style="11" customWidth="1"/>
    <col min="5635" max="5635" width="12" style="11" customWidth="1"/>
    <col min="5636" max="5636" width="44" style="11" customWidth="1"/>
    <col min="5637" max="5637" width="4.33203125" style="11" customWidth="1"/>
    <col min="5638" max="5638" width="15" style="11" customWidth="1"/>
    <col min="5639" max="5639" width="14.33203125" style="11" customWidth="1"/>
    <col min="5640" max="5640" width="12.109375" style="11" customWidth="1"/>
    <col min="5641" max="5641" width="12.33203125" style="11" bestFit="1" customWidth="1"/>
    <col min="5642" max="5642" width="11.5546875" style="11" bestFit="1" customWidth="1"/>
    <col min="5643" max="5643" width="12.33203125" style="11" customWidth="1"/>
    <col min="5644" max="5644" width="10.5546875" style="11" customWidth="1"/>
    <col min="5645" max="5888" width="9.109375" style="11"/>
    <col min="5889" max="5889" width="11.5546875" style="11" customWidth="1"/>
    <col min="5890" max="5890" width="8.6640625" style="11" customWidth="1"/>
    <col min="5891" max="5891" width="12" style="11" customWidth="1"/>
    <col min="5892" max="5892" width="44" style="11" customWidth="1"/>
    <col min="5893" max="5893" width="4.33203125" style="11" customWidth="1"/>
    <col min="5894" max="5894" width="15" style="11" customWidth="1"/>
    <col min="5895" max="5895" width="14.33203125" style="11" customWidth="1"/>
    <col min="5896" max="5896" width="12.109375" style="11" customWidth="1"/>
    <col min="5897" max="5897" width="12.33203125" style="11" bestFit="1" customWidth="1"/>
    <col min="5898" max="5898" width="11.5546875" style="11" bestFit="1" customWidth="1"/>
    <col min="5899" max="5899" width="12.33203125" style="11" customWidth="1"/>
    <col min="5900" max="5900" width="10.5546875" style="11" customWidth="1"/>
    <col min="5901" max="6144" width="9.109375" style="11"/>
    <col min="6145" max="6145" width="11.5546875" style="11" customWidth="1"/>
    <col min="6146" max="6146" width="8.6640625" style="11" customWidth="1"/>
    <col min="6147" max="6147" width="12" style="11" customWidth="1"/>
    <col min="6148" max="6148" width="44" style="11" customWidth="1"/>
    <col min="6149" max="6149" width="4.33203125" style="11" customWidth="1"/>
    <col min="6150" max="6150" width="15" style="11" customWidth="1"/>
    <col min="6151" max="6151" width="14.33203125" style="11" customWidth="1"/>
    <col min="6152" max="6152" width="12.109375" style="11" customWidth="1"/>
    <col min="6153" max="6153" width="12.33203125" style="11" bestFit="1" customWidth="1"/>
    <col min="6154" max="6154" width="11.5546875" style="11" bestFit="1" customWidth="1"/>
    <col min="6155" max="6155" width="12.33203125" style="11" customWidth="1"/>
    <col min="6156" max="6156" width="10.5546875" style="11" customWidth="1"/>
    <col min="6157" max="6400" width="9.109375" style="11"/>
    <col min="6401" max="6401" width="11.5546875" style="11" customWidth="1"/>
    <col min="6402" max="6402" width="8.6640625" style="11" customWidth="1"/>
    <col min="6403" max="6403" width="12" style="11" customWidth="1"/>
    <col min="6404" max="6404" width="44" style="11" customWidth="1"/>
    <col min="6405" max="6405" width="4.33203125" style="11" customWidth="1"/>
    <col min="6406" max="6406" width="15" style="11" customWidth="1"/>
    <col min="6407" max="6407" width="14.33203125" style="11" customWidth="1"/>
    <col min="6408" max="6408" width="12.109375" style="11" customWidth="1"/>
    <col min="6409" max="6409" width="12.33203125" style="11" bestFit="1" customWidth="1"/>
    <col min="6410" max="6410" width="11.5546875" style="11" bestFit="1" customWidth="1"/>
    <col min="6411" max="6411" width="12.33203125" style="11" customWidth="1"/>
    <col min="6412" max="6412" width="10.5546875" style="11" customWidth="1"/>
    <col min="6413" max="6656" width="9.109375" style="11"/>
    <col min="6657" max="6657" width="11.5546875" style="11" customWidth="1"/>
    <col min="6658" max="6658" width="8.6640625" style="11" customWidth="1"/>
    <col min="6659" max="6659" width="12" style="11" customWidth="1"/>
    <col min="6660" max="6660" width="44" style="11" customWidth="1"/>
    <col min="6661" max="6661" width="4.33203125" style="11" customWidth="1"/>
    <col min="6662" max="6662" width="15" style="11" customWidth="1"/>
    <col min="6663" max="6663" width="14.33203125" style="11" customWidth="1"/>
    <col min="6664" max="6664" width="12.109375" style="11" customWidth="1"/>
    <col min="6665" max="6665" width="12.33203125" style="11" bestFit="1" customWidth="1"/>
    <col min="6666" max="6666" width="11.5546875" style="11" bestFit="1" customWidth="1"/>
    <col min="6667" max="6667" width="12.33203125" style="11" customWidth="1"/>
    <col min="6668" max="6668" width="10.5546875" style="11" customWidth="1"/>
    <col min="6669" max="6912" width="9.109375" style="11"/>
    <col min="6913" max="6913" width="11.5546875" style="11" customWidth="1"/>
    <col min="6914" max="6914" width="8.6640625" style="11" customWidth="1"/>
    <col min="6915" max="6915" width="12" style="11" customWidth="1"/>
    <col min="6916" max="6916" width="44" style="11" customWidth="1"/>
    <col min="6917" max="6917" width="4.33203125" style="11" customWidth="1"/>
    <col min="6918" max="6918" width="15" style="11" customWidth="1"/>
    <col min="6919" max="6919" width="14.33203125" style="11" customWidth="1"/>
    <col min="6920" max="6920" width="12.109375" style="11" customWidth="1"/>
    <col min="6921" max="6921" width="12.33203125" style="11" bestFit="1" customWidth="1"/>
    <col min="6922" max="6922" width="11.5546875" style="11" bestFit="1" customWidth="1"/>
    <col min="6923" max="6923" width="12.33203125" style="11" customWidth="1"/>
    <col min="6924" max="6924" width="10.5546875" style="11" customWidth="1"/>
    <col min="6925" max="7168" width="9.109375" style="11"/>
    <col min="7169" max="7169" width="11.5546875" style="11" customWidth="1"/>
    <col min="7170" max="7170" width="8.6640625" style="11" customWidth="1"/>
    <col min="7171" max="7171" width="12" style="11" customWidth="1"/>
    <col min="7172" max="7172" width="44" style="11" customWidth="1"/>
    <col min="7173" max="7173" width="4.33203125" style="11" customWidth="1"/>
    <col min="7174" max="7174" width="15" style="11" customWidth="1"/>
    <col min="7175" max="7175" width="14.33203125" style="11" customWidth="1"/>
    <col min="7176" max="7176" width="12.109375" style="11" customWidth="1"/>
    <col min="7177" max="7177" width="12.33203125" style="11" bestFit="1" customWidth="1"/>
    <col min="7178" max="7178" width="11.5546875" style="11" bestFit="1" customWidth="1"/>
    <col min="7179" max="7179" width="12.33203125" style="11" customWidth="1"/>
    <col min="7180" max="7180" width="10.5546875" style="11" customWidth="1"/>
    <col min="7181" max="7424" width="9.109375" style="11"/>
    <col min="7425" max="7425" width="11.5546875" style="11" customWidth="1"/>
    <col min="7426" max="7426" width="8.6640625" style="11" customWidth="1"/>
    <col min="7427" max="7427" width="12" style="11" customWidth="1"/>
    <col min="7428" max="7428" width="44" style="11" customWidth="1"/>
    <col min="7429" max="7429" width="4.33203125" style="11" customWidth="1"/>
    <col min="7430" max="7430" width="15" style="11" customWidth="1"/>
    <col min="7431" max="7431" width="14.33203125" style="11" customWidth="1"/>
    <col min="7432" max="7432" width="12.109375" style="11" customWidth="1"/>
    <col min="7433" max="7433" width="12.33203125" style="11" bestFit="1" customWidth="1"/>
    <col min="7434" max="7434" width="11.5546875" style="11" bestFit="1" customWidth="1"/>
    <col min="7435" max="7435" width="12.33203125" style="11" customWidth="1"/>
    <col min="7436" max="7436" width="10.5546875" style="11" customWidth="1"/>
    <col min="7437" max="7680" width="9.109375" style="11"/>
    <col min="7681" max="7681" width="11.5546875" style="11" customWidth="1"/>
    <col min="7682" max="7682" width="8.6640625" style="11" customWidth="1"/>
    <col min="7683" max="7683" width="12" style="11" customWidth="1"/>
    <col min="7684" max="7684" width="44" style="11" customWidth="1"/>
    <col min="7685" max="7685" width="4.33203125" style="11" customWidth="1"/>
    <col min="7686" max="7686" width="15" style="11" customWidth="1"/>
    <col min="7687" max="7687" width="14.33203125" style="11" customWidth="1"/>
    <col min="7688" max="7688" width="12.109375" style="11" customWidth="1"/>
    <col min="7689" max="7689" width="12.33203125" style="11" bestFit="1" customWidth="1"/>
    <col min="7690" max="7690" width="11.5546875" style="11" bestFit="1" customWidth="1"/>
    <col min="7691" max="7691" width="12.33203125" style="11" customWidth="1"/>
    <col min="7692" max="7692" width="10.5546875" style="11" customWidth="1"/>
    <col min="7693" max="7936" width="9.109375" style="11"/>
    <col min="7937" max="7937" width="11.5546875" style="11" customWidth="1"/>
    <col min="7938" max="7938" width="8.6640625" style="11" customWidth="1"/>
    <col min="7939" max="7939" width="12" style="11" customWidth="1"/>
    <col min="7940" max="7940" width="44" style="11" customWidth="1"/>
    <col min="7941" max="7941" width="4.33203125" style="11" customWidth="1"/>
    <col min="7942" max="7942" width="15" style="11" customWidth="1"/>
    <col min="7943" max="7943" width="14.33203125" style="11" customWidth="1"/>
    <col min="7944" max="7944" width="12.109375" style="11" customWidth="1"/>
    <col min="7945" max="7945" width="12.33203125" style="11" bestFit="1" customWidth="1"/>
    <col min="7946" max="7946" width="11.5546875" style="11" bestFit="1" customWidth="1"/>
    <col min="7947" max="7947" width="12.33203125" style="11" customWidth="1"/>
    <col min="7948" max="7948" width="10.5546875" style="11" customWidth="1"/>
    <col min="7949" max="8192" width="9.109375" style="11"/>
    <col min="8193" max="8193" width="11.5546875" style="11" customWidth="1"/>
    <col min="8194" max="8194" width="8.6640625" style="11" customWidth="1"/>
    <col min="8195" max="8195" width="12" style="11" customWidth="1"/>
    <col min="8196" max="8196" width="44" style="11" customWidth="1"/>
    <col min="8197" max="8197" width="4.33203125" style="11" customWidth="1"/>
    <col min="8198" max="8198" width="15" style="11" customWidth="1"/>
    <col min="8199" max="8199" width="14.33203125" style="11" customWidth="1"/>
    <col min="8200" max="8200" width="12.109375" style="11" customWidth="1"/>
    <col min="8201" max="8201" width="12.33203125" style="11" bestFit="1" customWidth="1"/>
    <col min="8202" max="8202" width="11.5546875" style="11" bestFit="1" customWidth="1"/>
    <col min="8203" max="8203" width="12.33203125" style="11" customWidth="1"/>
    <col min="8204" max="8204" width="10.5546875" style="11" customWidth="1"/>
    <col min="8205" max="8448" width="9.109375" style="11"/>
    <col min="8449" max="8449" width="11.5546875" style="11" customWidth="1"/>
    <col min="8450" max="8450" width="8.6640625" style="11" customWidth="1"/>
    <col min="8451" max="8451" width="12" style="11" customWidth="1"/>
    <col min="8452" max="8452" width="44" style="11" customWidth="1"/>
    <col min="8453" max="8453" width="4.33203125" style="11" customWidth="1"/>
    <col min="8454" max="8454" width="15" style="11" customWidth="1"/>
    <col min="8455" max="8455" width="14.33203125" style="11" customWidth="1"/>
    <col min="8456" max="8456" width="12.109375" style="11" customWidth="1"/>
    <col min="8457" max="8457" width="12.33203125" style="11" bestFit="1" customWidth="1"/>
    <col min="8458" max="8458" width="11.5546875" style="11" bestFit="1" customWidth="1"/>
    <col min="8459" max="8459" width="12.33203125" style="11" customWidth="1"/>
    <col min="8460" max="8460" width="10.5546875" style="11" customWidth="1"/>
    <col min="8461" max="8704" width="9.109375" style="11"/>
    <col min="8705" max="8705" width="11.5546875" style="11" customWidth="1"/>
    <col min="8706" max="8706" width="8.6640625" style="11" customWidth="1"/>
    <col min="8707" max="8707" width="12" style="11" customWidth="1"/>
    <col min="8708" max="8708" width="44" style="11" customWidth="1"/>
    <col min="8709" max="8709" width="4.33203125" style="11" customWidth="1"/>
    <col min="8710" max="8710" width="15" style="11" customWidth="1"/>
    <col min="8711" max="8711" width="14.33203125" style="11" customWidth="1"/>
    <col min="8712" max="8712" width="12.109375" style="11" customWidth="1"/>
    <col min="8713" max="8713" width="12.33203125" style="11" bestFit="1" customWidth="1"/>
    <col min="8714" max="8714" width="11.5546875" style="11" bestFit="1" customWidth="1"/>
    <col min="8715" max="8715" width="12.33203125" style="11" customWidth="1"/>
    <col min="8716" max="8716" width="10.5546875" style="11" customWidth="1"/>
    <col min="8717" max="8960" width="9.109375" style="11"/>
    <col min="8961" max="8961" width="11.5546875" style="11" customWidth="1"/>
    <col min="8962" max="8962" width="8.6640625" style="11" customWidth="1"/>
    <col min="8963" max="8963" width="12" style="11" customWidth="1"/>
    <col min="8964" max="8964" width="44" style="11" customWidth="1"/>
    <col min="8965" max="8965" width="4.33203125" style="11" customWidth="1"/>
    <col min="8966" max="8966" width="15" style="11" customWidth="1"/>
    <col min="8967" max="8967" width="14.33203125" style="11" customWidth="1"/>
    <col min="8968" max="8968" width="12.109375" style="11" customWidth="1"/>
    <col min="8969" max="8969" width="12.33203125" style="11" bestFit="1" customWidth="1"/>
    <col min="8970" max="8970" width="11.5546875" style="11" bestFit="1" customWidth="1"/>
    <col min="8971" max="8971" width="12.33203125" style="11" customWidth="1"/>
    <col min="8972" max="8972" width="10.5546875" style="11" customWidth="1"/>
    <col min="8973" max="9216" width="9.109375" style="11"/>
    <col min="9217" max="9217" width="11.5546875" style="11" customWidth="1"/>
    <col min="9218" max="9218" width="8.6640625" style="11" customWidth="1"/>
    <col min="9219" max="9219" width="12" style="11" customWidth="1"/>
    <col min="9220" max="9220" width="44" style="11" customWidth="1"/>
    <col min="9221" max="9221" width="4.33203125" style="11" customWidth="1"/>
    <col min="9222" max="9222" width="15" style="11" customWidth="1"/>
    <col min="9223" max="9223" width="14.33203125" style="11" customWidth="1"/>
    <col min="9224" max="9224" width="12.109375" style="11" customWidth="1"/>
    <col min="9225" max="9225" width="12.33203125" style="11" bestFit="1" customWidth="1"/>
    <col min="9226" max="9226" width="11.5546875" style="11" bestFit="1" customWidth="1"/>
    <col min="9227" max="9227" width="12.33203125" style="11" customWidth="1"/>
    <col min="9228" max="9228" width="10.5546875" style="11" customWidth="1"/>
    <col min="9229" max="9472" width="9.109375" style="11"/>
    <col min="9473" max="9473" width="11.5546875" style="11" customWidth="1"/>
    <col min="9474" max="9474" width="8.6640625" style="11" customWidth="1"/>
    <col min="9475" max="9475" width="12" style="11" customWidth="1"/>
    <col min="9476" max="9476" width="44" style="11" customWidth="1"/>
    <col min="9477" max="9477" width="4.33203125" style="11" customWidth="1"/>
    <col min="9478" max="9478" width="15" style="11" customWidth="1"/>
    <col min="9479" max="9479" width="14.33203125" style="11" customWidth="1"/>
    <col min="9480" max="9480" width="12.109375" style="11" customWidth="1"/>
    <col min="9481" max="9481" width="12.33203125" style="11" bestFit="1" customWidth="1"/>
    <col min="9482" max="9482" width="11.5546875" style="11" bestFit="1" customWidth="1"/>
    <col min="9483" max="9483" width="12.33203125" style="11" customWidth="1"/>
    <col min="9484" max="9484" width="10.5546875" style="11" customWidth="1"/>
    <col min="9485" max="9728" width="9.109375" style="11"/>
    <col min="9729" max="9729" width="11.5546875" style="11" customWidth="1"/>
    <col min="9730" max="9730" width="8.6640625" style="11" customWidth="1"/>
    <col min="9731" max="9731" width="12" style="11" customWidth="1"/>
    <col min="9732" max="9732" width="44" style="11" customWidth="1"/>
    <col min="9733" max="9733" width="4.33203125" style="11" customWidth="1"/>
    <col min="9734" max="9734" width="15" style="11" customWidth="1"/>
    <col min="9735" max="9735" width="14.33203125" style="11" customWidth="1"/>
    <col min="9736" max="9736" width="12.109375" style="11" customWidth="1"/>
    <col min="9737" max="9737" width="12.33203125" style="11" bestFit="1" customWidth="1"/>
    <col min="9738" max="9738" width="11.5546875" style="11" bestFit="1" customWidth="1"/>
    <col min="9739" max="9739" width="12.33203125" style="11" customWidth="1"/>
    <col min="9740" max="9740" width="10.5546875" style="11" customWidth="1"/>
    <col min="9741" max="9984" width="9.109375" style="11"/>
    <col min="9985" max="9985" width="11.5546875" style="11" customWidth="1"/>
    <col min="9986" max="9986" width="8.6640625" style="11" customWidth="1"/>
    <col min="9987" max="9987" width="12" style="11" customWidth="1"/>
    <col min="9988" max="9988" width="44" style="11" customWidth="1"/>
    <col min="9989" max="9989" width="4.33203125" style="11" customWidth="1"/>
    <col min="9990" max="9990" width="15" style="11" customWidth="1"/>
    <col min="9991" max="9991" width="14.33203125" style="11" customWidth="1"/>
    <col min="9992" max="9992" width="12.109375" style="11" customWidth="1"/>
    <col min="9993" max="9993" width="12.33203125" style="11" bestFit="1" customWidth="1"/>
    <col min="9994" max="9994" width="11.5546875" style="11" bestFit="1" customWidth="1"/>
    <col min="9995" max="9995" width="12.33203125" style="11" customWidth="1"/>
    <col min="9996" max="9996" width="10.5546875" style="11" customWidth="1"/>
    <col min="9997" max="10240" width="9.109375" style="11"/>
    <col min="10241" max="10241" width="11.5546875" style="11" customWidth="1"/>
    <col min="10242" max="10242" width="8.6640625" style="11" customWidth="1"/>
    <col min="10243" max="10243" width="12" style="11" customWidth="1"/>
    <col min="10244" max="10244" width="44" style="11" customWidth="1"/>
    <col min="10245" max="10245" width="4.33203125" style="11" customWidth="1"/>
    <col min="10246" max="10246" width="15" style="11" customWidth="1"/>
    <col min="10247" max="10247" width="14.33203125" style="11" customWidth="1"/>
    <col min="10248" max="10248" width="12.109375" style="11" customWidth="1"/>
    <col min="10249" max="10249" width="12.33203125" style="11" bestFit="1" customWidth="1"/>
    <col min="10250" max="10250" width="11.5546875" style="11" bestFit="1" customWidth="1"/>
    <col min="10251" max="10251" width="12.33203125" style="11" customWidth="1"/>
    <col min="10252" max="10252" width="10.5546875" style="11" customWidth="1"/>
    <col min="10253" max="10496" width="9.109375" style="11"/>
    <col min="10497" max="10497" width="11.5546875" style="11" customWidth="1"/>
    <col min="10498" max="10498" width="8.6640625" style="11" customWidth="1"/>
    <col min="10499" max="10499" width="12" style="11" customWidth="1"/>
    <col min="10500" max="10500" width="44" style="11" customWidth="1"/>
    <col min="10501" max="10501" width="4.33203125" style="11" customWidth="1"/>
    <col min="10502" max="10502" width="15" style="11" customWidth="1"/>
    <col min="10503" max="10503" width="14.33203125" style="11" customWidth="1"/>
    <col min="10504" max="10504" width="12.109375" style="11" customWidth="1"/>
    <col min="10505" max="10505" width="12.33203125" style="11" bestFit="1" customWidth="1"/>
    <col min="10506" max="10506" width="11.5546875" style="11" bestFit="1" customWidth="1"/>
    <col min="10507" max="10507" width="12.33203125" style="11" customWidth="1"/>
    <col min="10508" max="10508" width="10.5546875" style="11" customWidth="1"/>
    <col min="10509" max="10752" width="9.109375" style="11"/>
    <col min="10753" max="10753" width="11.5546875" style="11" customWidth="1"/>
    <col min="10754" max="10754" width="8.6640625" style="11" customWidth="1"/>
    <col min="10755" max="10755" width="12" style="11" customWidth="1"/>
    <col min="10756" max="10756" width="44" style="11" customWidth="1"/>
    <col min="10757" max="10757" width="4.33203125" style="11" customWidth="1"/>
    <col min="10758" max="10758" width="15" style="11" customWidth="1"/>
    <col min="10759" max="10759" width="14.33203125" style="11" customWidth="1"/>
    <col min="10760" max="10760" width="12.109375" style="11" customWidth="1"/>
    <col min="10761" max="10761" width="12.33203125" style="11" bestFit="1" customWidth="1"/>
    <col min="10762" max="10762" width="11.5546875" style="11" bestFit="1" customWidth="1"/>
    <col min="10763" max="10763" width="12.33203125" style="11" customWidth="1"/>
    <col min="10764" max="10764" width="10.5546875" style="11" customWidth="1"/>
    <col min="10765" max="11008" width="9.109375" style="11"/>
    <col min="11009" max="11009" width="11.5546875" style="11" customWidth="1"/>
    <col min="11010" max="11010" width="8.6640625" style="11" customWidth="1"/>
    <col min="11011" max="11011" width="12" style="11" customWidth="1"/>
    <col min="11012" max="11012" width="44" style="11" customWidth="1"/>
    <col min="11013" max="11013" width="4.33203125" style="11" customWidth="1"/>
    <col min="11014" max="11014" width="15" style="11" customWidth="1"/>
    <col min="11015" max="11015" width="14.33203125" style="11" customWidth="1"/>
    <col min="11016" max="11016" width="12.109375" style="11" customWidth="1"/>
    <col min="11017" max="11017" width="12.33203125" style="11" bestFit="1" customWidth="1"/>
    <col min="11018" max="11018" width="11.5546875" style="11" bestFit="1" customWidth="1"/>
    <col min="11019" max="11019" width="12.33203125" style="11" customWidth="1"/>
    <col min="11020" max="11020" width="10.5546875" style="11" customWidth="1"/>
    <col min="11021" max="11264" width="9.109375" style="11"/>
    <col min="11265" max="11265" width="11.5546875" style="11" customWidth="1"/>
    <col min="11266" max="11266" width="8.6640625" style="11" customWidth="1"/>
    <col min="11267" max="11267" width="12" style="11" customWidth="1"/>
    <col min="11268" max="11268" width="44" style="11" customWidth="1"/>
    <col min="11269" max="11269" width="4.33203125" style="11" customWidth="1"/>
    <col min="11270" max="11270" width="15" style="11" customWidth="1"/>
    <col min="11271" max="11271" width="14.33203125" style="11" customWidth="1"/>
    <col min="11272" max="11272" width="12.109375" style="11" customWidth="1"/>
    <col min="11273" max="11273" width="12.33203125" style="11" bestFit="1" customWidth="1"/>
    <col min="11274" max="11274" width="11.5546875" style="11" bestFit="1" customWidth="1"/>
    <col min="11275" max="11275" width="12.33203125" style="11" customWidth="1"/>
    <col min="11276" max="11276" width="10.5546875" style="11" customWidth="1"/>
    <col min="11277" max="11520" width="9.109375" style="11"/>
    <col min="11521" max="11521" width="11.5546875" style="11" customWidth="1"/>
    <col min="11522" max="11522" width="8.6640625" style="11" customWidth="1"/>
    <col min="11523" max="11523" width="12" style="11" customWidth="1"/>
    <col min="11524" max="11524" width="44" style="11" customWidth="1"/>
    <col min="11525" max="11525" width="4.33203125" style="11" customWidth="1"/>
    <col min="11526" max="11526" width="15" style="11" customWidth="1"/>
    <col min="11527" max="11527" width="14.33203125" style="11" customWidth="1"/>
    <col min="11528" max="11528" width="12.109375" style="11" customWidth="1"/>
    <col min="11529" max="11529" width="12.33203125" style="11" bestFit="1" customWidth="1"/>
    <col min="11530" max="11530" width="11.5546875" style="11" bestFit="1" customWidth="1"/>
    <col min="11531" max="11531" width="12.33203125" style="11" customWidth="1"/>
    <col min="11532" max="11532" width="10.5546875" style="11" customWidth="1"/>
    <col min="11533" max="11776" width="9.109375" style="11"/>
    <col min="11777" max="11777" width="11.5546875" style="11" customWidth="1"/>
    <col min="11778" max="11778" width="8.6640625" style="11" customWidth="1"/>
    <col min="11779" max="11779" width="12" style="11" customWidth="1"/>
    <col min="11780" max="11780" width="44" style="11" customWidth="1"/>
    <col min="11781" max="11781" width="4.33203125" style="11" customWidth="1"/>
    <col min="11782" max="11782" width="15" style="11" customWidth="1"/>
    <col min="11783" max="11783" width="14.33203125" style="11" customWidth="1"/>
    <col min="11784" max="11784" width="12.109375" style="11" customWidth="1"/>
    <col min="11785" max="11785" width="12.33203125" style="11" bestFit="1" customWidth="1"/>
    <col min="11786" max="11786" width="11.5546875" style="11" bestFit="1" customWidth="1"/>
    <col min="11787" max="11787" width="12.33203125" style="11" customWidth="1"/>
    <col min="11788" max="11788" width="10.5546875" style="11" customWidth="1"/>
    <col min="11789" max="12032" width="9.109375" style="11"/>
    <col min="12033" max="12033" width="11.5546875" style="11" customWidth="1"/>
    <col min="12034" max="12034" width="8.6640625" style="11" customWidth="1"/>
    <col min="12035" max="12035" width="12" style="11" customWidth="1"/>
    <col min="12036" max="12036" width="44" style="11" customWidth="1"/>
    <col min="12037" max="12037" width="4.33203125" style="11" customWidth="1"/>
    <col min="12038" max="12038" width="15" style="11" customWidth="1"/>
    <col min="12039" max="12039" width="14.33203125" style="11" customWidth="1"/>
    <col min="12040" max="12040" width="12.109375" style="11" customWidth="1"/>
    <col min="12041" max="12041" width="12.33203125" style="11" bestFit="1" customWidth="1"/>
    <col min="12042" max="12042" width="11.5546875" style="11" bestFit="1" customWidth="1"/>
    <col min="12043" max="12043" width="12.33203125" style="11" customWidth="1"/>
    <col min="12044" max="12044" width="10.5546875" style="11" customWidth="1"/>
    <col min="12045" max="12288" width="9.109375" style="11"/>
    <col min="12289" max="12289" width="11.5546875" style="11" customWidth="1"/>
    <col min="12290" max="12290" width="8.6640625" style="11" customWidth="1"/>
    <col min="12291" max="12291" width="12" style="11" customWidth="1"/>
    <col min="12292" max="12292" width="44" style="11" customWidth="1"/>
    <col min="12293" max="12293" width="4.33203125" style="11" customWidth="1"/>
    <col min="12294" max="12294" width="15" style="11" customWidth="1"/>
    <col min="12295" max="12295" width="14.33203125" style="11" customWidth="1"/>
    <col min="12296" max="12296" width="12.109375" style="11" customWidth="1"/>
    <col min="12297" max="12297" width="12.33203125" style="11" bestFit="1" customWidth="1"/>
    <col min="12298" max="12298" width="11.5546875" style="11" bestFit="1" customWidth="1"/>
    <col min="12299" max="12299" width="12.33203125" style="11" customWidth="1"/>
    <col min="12300" max="12300" width="10.5546875" style="11" customWidth="1"/>
    <col min="12301" max="12544" width="9.109375" style="11"/>
    <col min="12545" max="12545" width="11.5546875" style="11" customWidth="1"/>
    <col min="12546" max="12546" width="8.6640625" style="11" customWidth="1"/>
    <col min="12547" max="12547" width="12" style="11" customWidth="1"/>
    <col min="12548" max="12548" width="44" style="11" customWidth="1"/>
    <col min="12549" max="12549" width="4.33203125" style="11" customWidth="1"/>
    <col min="12550" max="12550" width="15" style="11" customWidth="1"/>
    <col min="12551" max="12551" width="14.33203125" style="11" customWidth="1"/>
    <col min="12552" max="12552" width="12.109375" style="11" customWidth="1"/>
    <col min="12553" max="12553" width="12.33203125" style="11" bestFit="1" customWidth="1"/>
    <col min="12554" max="12554" width="11.5546875" style="11" bestFit="1" customWidth="1"/>
    <col min="12555" max="12555" width="12.33203125" style="11" customWidth="1"/>
    <col min="12556" max="12556" width="10.5546875" style="11" customWidth="1"/>
    <col min="12557" max="12800" width="9.109375" style="11"/>
    <col min="12801" max="12801" width="11.5546875" style="11" customWidth="1"/>
    <col min="12802" max="12802" width="8.6640625" style="11" customWidth="1"/>
    <col min="12803" max="12803" width="12" style="11" customWidth="1"/>
    <col min="12804" max="12804" width="44" style="11" customWidth="1"/>
    <col min="12805" max="12805" width="4.33203125" style="11" customWidth="1"/>
    <col min="12806" max="12806" width="15" style="11" customWidth="1"/>
    <col min="12807" max="12807" width="14.33203125" style="11" customWidth="1"/>
    <col min="12808" max="12808" width="12.109375" style="11" customWidth="1"/>
    <col min="12809" max="12809" width="12.33203125" style="11" bestFit="1" customWidth="1"/>
    <col min="12810" max="12810" width="11.5546875" style="11" bestFit="1" customWidth="1"/>
    <col min="12811" max="12811" width="12.33203125" style="11" customWidth="1"/>
    <col min="12812" max="12812" width="10.5546875" style="11" customWidth="1"/>
    <col min="12813" max="13056" width="9.109375" style="11"/>
    <col min="13057" max="13057" width="11.5546875" style="11" customWidth="1"/>
    <col min="13058" max="13058" width="8.6640625" style="11" customWidth="1"/>
    <col min="13059" max="13059" width="12" style="11" customWidth="1"/>
    <col min="13060" max="13060" width="44" style="11" customWidth="1"/>
    <col min="13061" max="13061" width="4.33203125" style="11" customWidth="1"/>
    <col min="13062" max="13062" width="15" style="11" customWidth="1"/>
    <col min="13063" max="13063" width="14.33203125" style="11" customWidth="1"/>
    <col min="13064" max="13064" width="12.109375" style="11" customWidth="1"/>
    <col min="13065" max="13065" width="12.33203125" style="11" bestFit="1" customWidth="1"/>
    <col min="13066" max="13066" width="11.5546875" style="11" bestFit="1" customWidth="1"/>
    <col min="13067" max="13067" width="12.33203125" style="11" customWidth="1"/>
    <col min="13068" max="13068" width="10.5546875" style="11" customWidth="1"/>
    <col min="13069" max="13312" width="9.109375" style="11"/>
    <col min="13313" max="13313" width="11.5546875" style="11" customWidth="1"/>
    <col min="13314" max="13314" width="8.6640625" style="11" customWidth="1"/>
    <col min="13315" max="13315" width="12" style="11" customWidth="1"/>
    <col min="13316" max="13316" width="44" style="11" customWidth="1"/>
    <col min="13317" max="13317" width="4.33203125" style="11" customWidth="1"/>
    <col min="13318" max="13318" width="15" style="11" customWidth="1"/>
    <col min="13319" max="13319" width="14.33203125" style="11" customWidth="1"/>
    <col min="13320" max="13320" width="12.109375" style="11" customWidth="1"/>
    <col min="13321" max="13321" width="12.33203125" style="11" bestFit="1" customWidth="1"/>
    <col min="13322" max="13322" width="11.5546875" style="11" bestFit="1" customWidth="1"/>
    <col min="13323" max="13323" width="12.33203125" style="11" customWidth="1"/>
    <col min="13324" max="13324" width="10.5546875" style="11" customWidth="1"/>
    <col min="13325" max="13568" width="9.109375" style="11"/>
    <col min="13569" max="13569" width="11.5546875" style="11" customWidth="1"/>
    <col min="13570" max="13570" width="8.6640625" style="11" customWidth="1"/>
    <col min="13571" max="13571" width="12" style="11" customWidth="1"/>
    <col min="13572" max="13572" width="44" style="11" customWidth="1"/>
    <col min="13573" max="13573" width="4.33203125" style="11" customWidth="1"/>
    <col min="13574" max="13574" width="15" style="11" customWidth="1"/>
    <col min="13575" max="13575" width="14.33203125" style="11" customWidth="1"/>
    <col min="13576" max="13576" width="12.109375" style="11" customWidth="1"/>
    <col min="13577" max="13577" width="12.33203125" style="11" bestFit="1" customWidth="1"/>
    <col min="13578" max="13578" width="11.5546875" style="11" bestFit="1" customWidth="1"/>
    <col min="13579" max="13579" width="12.33203125" style="11" customWidth="1"/>
    <col min="13580" max="13580" width="10.5546875" style="11" customWidth="1"/>
    <col min="13581" max="13824" width="9.109375" style="11"/>
    <col min="13825" max="13825" width="11.5546875" style="11" customWidth="1"/>
    <col min="13826" max="13826" width="8.6640625" style="11" customWidth="1"/>
    <col min="13827" max="13827" width="12" style="11" customWidth="1"/>
    <col min="13828" max="13828" width="44" style="11" customWidth="1"/>
    <col min="13829" max="13829" width="4.33203125" style="11" customWidth="1"/>
    <col min="13830" max="13830" width="15" style="11" customWidth="1"/>
    <col min="13831" max="13831" width="14.33203125" style="11" customWidth="1"/>
    <col min="13832" max="13832" width="12.109375" style="11" customWidth="1"/>
    <col min="13833" max="13833" width="12.33203125" style="11" bestFit="1" customWidth="1"/>
    <col min="13834" max="13834" width="11.5546875" style="11" bestFit="1" customWidth="1"/>
    <col min="13835" max="13835" width="12.33203125" style="11" customWidth="1"/>
    <col min="13836" max="13836" width="10.5546875" style="11" customWidth="1"/>
    <col min="13837" max="14080" width="9.109375" style="11"/>
    <col min="14081" max="14081" width="11.5546875" style="11" customWidth="1"/>
    <col min="14082" max="14082" width="8.6640625" style="11" customWidth="1"/>
    <col min="14083" max="14083" width="12" style="11" customWidth="1"/>
    <col min="14084" max="14084" width="44" style="11" customWidth="1"/>
    <col min="14085" max="14085" width="4.33203125" style="11" customWidth="1"/>
    <col min="14086" max="14086" width="15" style="11" customWidth="1"/>
    <col min="14087" max="14087" width="14.33203125" style="11" customWidth="1"/>
    <col min="14088" max="14088" width="12.109375" style="11" customWidth="1"/>
    <col min="14089" max="14089" width="12.33203125" style="11" bestFit="1" customWidth="1"/>
    <col min="14090" max="14090" width="11.5546875" style="11" bestFit="1" customWidth="1"/>
    <col min="14091" max="14091" width="12.33203125" style="11" customWidth="1"/>
    <col min="14092" max="14092" width="10.5546875" style="11" customWidth="1"/>
    <col min="14093" max="14336" width="9.109375" style="11"/>
    <col min="14337" max="14337" width="11.5546875" style="11" customWidth="1"/>
    <col min="14338" max="14338" width="8.6640625" style="11" customWidth="1"/>
    <col min="14339" max="14339" width="12" style="11" customWidth="1"/>
    <col min="14340" max="14340" width="44" style="11" customWidth="1"/>
    <col min="14341" max="14341" width="4.33203125" style="11" customWidth="1"/>
    <col min="14342" max="14342" width="15" style="11" customWidth="1"/>
    <col min="14343" max="14343" width="14.33203125" style="11" customWidth="1"/>
    <col min="14344" max="14344" width="12.109375" style="11" customWidth="1"/>
    <col min="14345" max="14345" width="12.33203125" style="11" bestFit="1" customWidth="1"/>
    <col min="14346" max="14346" width="11.5546875" style="11" bestFit="1" customWidth="1"/>
    <col min="14347" max="14347" width="12.33203125" style="11" customWidth="1"/>
    <col min="14348" max="14348" width="10.5546875" style="11" customWidth="1"/>
    <col min="14349" max="14592" width="9.109375" style="11"/>
    <col min="14593" max="14593" width="11.5546875" style="11" customWidth="1"/>
    <col min="14594" max="14594" width="8.6640625" style="11" customWidth="1"/>
    <col min="14595" max="14595" width="12" style="11" customWidth="1"/>
    <col min="14596" max="14596" width="44" style="11" customWidth="1"/>
    <col min="14597" max="14597" width="4.33203125" style="11" customWidth="1"/>
    <col min="14598" max="14598" width="15" style="11" customWidth="1"/>
    <col min="14599" max="14599" width="14.33203125" style="11" customWidth="1"/>
    <col min="14600" max="14600" width="12.109375" style="11" customWidth="1"/>
    <col min="14601" max="14601" width="12.33203125" style="11" bestFit="1" customWidth="1"/>
    <col min="14602" max="14602" width="11.5546875" style="11" bestFit="1" customWidth="1"/>
    <col min="14603" max="14603" width="12.33203125" style="11" customWidth="1"/>
    <col min="14604" max="14604" width="10.5546875" style="11" customWidth="1"/>
    <col min="14605" max="14848" width="9.109375" style="11"/>
    <col min="14849" max="14849" width="11.5546875" style="11" customWidth="1"/>
    <col min="14850" max="14850" width="8.6640625" style="11" customWidth="1"/>
    <col min="14851" max="14851" width="12" style="11" customWidth="1"/>
    <col min="14852" max="14852" width="44" style="11" customWidth="1"/>
    <col min="14853" max="14853" width="4.33203125" style="11" customWidth="1"/>
    <col min="14854" max="14854" width="15" style="11" customWidth="1"/>
    <col min="14855" max="14855" width="14.33203125" style="11" customWidth="1"/>
    <col min="14856" max="14856" width="12.109375" style="11" customWidth="1"/>
    <col min="14857" max="14857" width="12.33203125" style="11" bestFit="1" customWidth="1"/>
    <col min="14858" max="14858" width="11.5546875" style="11" bestFit="1" customWidth="1"/>
    <col min="14859" max="14859" width="12.33203125" style="11" customWidth="1"/>
    <col min="14860" max="14860" width="10.5546875" style="11" customWidth="1"/>
    <col min="14861" max="15104" width="9.109375" style="11"/>
    <col min="15105" max="15105" width="11.5546875" style="11" customWidth="1"/>
    <col min="15106" max="15106" width="8.6640625" style="11" customWidth="1"/>
    <col min="15107" max="15107" width="12" style="11" customWidth="1"/>
    <col min="15108" max="15108" width="44" style="11" customWidth="1"/>
    <col min="15109" max="15109" width="4.33203125" style="11" customWidth="1"/>
    <col min="15110" max="15110" width="15" style="11" customWidth="1"/>
    <col min="15111" max="15111" width="14.33203125" style="11" customWidth="1"/>
    <col min="15112" max="15112" width="12.109375" style="11" customWidth="1"/>
    <col min="15113" max="15113" width="12.33203125" style="11" bestFit="1" customWidth="1"/>
    <col min="15114" max="15114" width="11.5546875" style="11" bestFit="1" customWidth="1"/>
    <col min="15115" max="15115" width="12.33203125" style="11" customWidth="1"/>
    <col min="15116" max="15116" width="10.5546875" style="11" customWidth="1"/>
    <col min="15117" max="15360" width="9.109375" style="11"/>
    <col min="15361" max="15361" width="11.5546875" style="11" customWidth="1"/>
    <col min="15362" max="15362" width="8.6640625" style="11" customWidth="1"/>
    <col min="15363" max="15363" width="12" style="11" customWidth="1"/>
    <col min="15364" max="15364" width="44" style="11" customWidth="1"/>
    <col min="15365" max="15365" width="4.33203125" style="11" customWidth="1"/>
    <col min="15366" max="15366" width="15" style="11" customWidth="1"/>
    <col min="15367" max="15367" width="14.33203125" style="11" customWidth="1"/>
    <col min="15368" max="15368" width="12.109375" style="11" customWidth="1"/>
    <col min="15369" max="15369" width="12.33203125" style="11" bestFit="1" customWidth="1"/>
    <col min="15370" max="15370" width="11.5546875" style="11" bestFit="1" customWidth="1"/>
    <col min="15371" max="15371" width="12.33203125" style="11" customWidth="1"/>
    <col min="15372" max="15372" width="10.5546875" style="11" customWidth="1"/>
    <col min="15373" max="15616" width="9.109375" style="11"/>
    <col min="15617" max="15617" width="11.5546875" style="11" customWidth="1"/>
    <col min="15618" max="15618" width="8.6640625" style="11" customWidth="1"/>
    <col min="15619" max="15619" width="12" style="11" customWidth="1"/>
    <col min="15620" max="15620" width="44" style="11" customWidth="1"/>
    <col min="15621" max="15621" width="4.33203125" style="11" customWidth="1"/>
    <col min="15622" max="15622" width="15" style="11" customWidth="1"/>
    <col min="15623" max="15623" width="14.33203125" style="11" customWidth="1"/>
    <col min="15624" max="15624" width="12.109375" style="11" customWidth="1"/>
    <col min="15625" max="15625" width="12.33203125" style="11" bestFit="1" customWidth="1"/>
    <col min="15626" max="15626" width="11.5546875" style="11" bestFit="1" customWidth="1"/>
    <col min="15627" max="15627" width="12.33203125" style="11" customWidth="1"/>
    <col min="15628" max="15628" width="10.5546875" style="11" customWidth="1"/>
    <col min="15629" max="15872" width="9.109375" style="11"/>
    <col min="15873" max="15873" width="11.5546875" style="11" customWidth="1"/>
    <col min="15874" max="15874" width="8.6640625" style="11" customWidth="1"/>
    <col min="15875" max="15875" width="12" style="11" customWidth="1"/>
    <col min="15876" max="15876" width="44" style="11" customWidth="1"/>
    <col min="15877" max="15877" width="4.33203125" style="11" customWidth="1"/>
    <col min="15878" max="15878" width="15" style="11" customWidth="1"/>
    <col min="15879" max="15879" width="14.33203125" style="11" customWidth="1"/>
    <col min="15880" max="15880" width="12.109375" style="11" customWidth="1"/>
    <col min="15881" max="15881" width="12.33203125" style="11" bestFit="1" customWidth="1"/>
    <col min="15882" max="15882" width="11.5546875" style="11" bestFit="1" customWidth="1"/>
    <col min="15883" max="15883" width="12.33203125" style="11" customWidth="1"/>
    <col min="15884" max="15884" width="10.5546875" style="11" customWidth="1"/>
    <col min="15885" max="16128" width="9.109375" style="11"/>
    <col min="16129" max="16129" width="11.5546875" style="11" customWidth="1"/>
    <col min="16130" max="16130" width="8.6640625" style="11" customWidth="1"/>
    <col min="16131" max="16131" width="12" style="11" customWidth="1"/>
    <col min="16132" max="16132" width="44" style="11" customWidth="1"/>
    <col min="16133" max="16133" width="4.33203125" style="11" customWidth="1"/>
    <col min="16134" max="16134" width="15" style="11" customWidth="1"/>
    <col min="16135" max="16135" width="14.33203125" style="11" customWidth="1"/>
    <col min="16136" max="16136" width="12.109375" style="11" customWidth="1"/>
    <col min="16137" max="16137" width="12.33203125" style="11" bestFit="1" customWidth="1"/>
    <col min="16138" max="16138" width="11.5546875" style="11" bestFit="1" customWidth="1"/>
    <col min="16139" max="16139" width="12.33203125" style="11" customWidth="1"/>
    <col min="16140" max="16140" width="10.5546875" style="11" customWidth="1"/>
    <col min="16141" max="16384" width="9.109375" style="11"/>
  </cols>
  <sheetData>
    <row r="1" spans="1:256" ht="31.8" thickTop="1" thickBot="1">
      <c r="A1" s="6" t="s">
        <v>54</v>
      </c>
      <c r="B1" s="7" t="s">
        <v>55</v>
      </c>
      <c r="C1" s="7" t="s">
        <v>56</v>
      </c>
      <c r="D1" s="6" t="s">
        <v>57</v>
      </c>
      <c r="E1" s="8" t="s">
        <v>58</v>
      </c>
      <c r="F1" s="9" t="s">
        <v>59</v>
      </c>
      <c r="G1" s="9" t="s">
        <v>0</v>
      </c>
      <c r="H1" s="10" t="s">
        <v>60</v>
      </c>
      <c r="I1" s="10" t="s">
        <v>61</v>
      </c>
      <c r="J1" s="10" t="s">
        <v>62</v>
      </c>
      <c r="K1" s="10" t="s">
        <v>63</v>
      </c>
    </row>
    <row r="2" spans="1:256" ht="14.4" thickTop="1" thickBot="1">
      <c r="A2" s="12"/>
      <c r="B2" s="13"/>
      <c r="C2" s="13"/>
      <c r="D2" s="14"/>
      <c r="E2" s="15"/>
      <c r="F2" s="16"/>
      <c r="G2" s="16"/>
      <c r="H2" s="17"/>
      <c r="I2" s="17"/>
      <c r="J2" s="17"/>
      <c r="K2" s="18"/>
    </row>
    <row r="3" spans="1:256" ht="37.799999999999997" thickBot="1">
      <c r="A3" s="19" t="s">
        <v>64</v>
      </c>
      <c r="B3" s="20"/>
      <c r="C3" s="21">
        <v>88238</v>
      </c>
      <c r="D3" s="22" t="s">
        <v>65</v>
      </c>
      <c r="E3" s="21" t="s">
        <v>6</v>
      </c>
      <c r="F3" s="23"/>
      <c r="G3" s="24" t="s">
        <v>5</v>
      </c>
      <c r="H3" s="25"/>
      <c r="I3" s="25">
        <v>12.489999999999998</v>
      </c>
      <c r="J3" s="26">
        <v>10.02</v>
      </c>
      <c r="K3" s="27">
        <v>2.4699999999999998</v>
      </c>
      <c r="L3" s="28"/>
      <c r="M3" s="29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</row>
    <row r="4" spans="1:256" ht="56.4" thickBot="1">
      <c r="A4" s="19" t="s">
        <v>64</v>
      </c>
      <c r="B4" s="20"/>
      <c r="C4" s="21">
        <v>88239</v>
      </c>
      <c r="D4" s="22" t="s">
        <v>66</v>
      </c>
      <c r="E4" s="21" t="s">
        <v>6</v>
      </c>
      <c r="F4" s="23"/>
      <c r="G4" s="24" t="s">
        <v>5</v>
      </c>
      <c r="H4" s="25"/>
      <c r="I4" s="25">
        <v>12.079999999999998</v>
      </c>
      <c r="J4" s="26">
        <v>9.61</v>
      </c>
      <c r="K4" s="27">
        <v>2.4699999999999998</v>
      </c>
      <c r="L4" s="28"/>
      <c r="M4" s="29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</row>
    <row r="5" spans="1:256" ht="56.4" thickBot="1">
      <c r="A5" s="19" t="s">
        <v>64</v>
      </c>
      <c r="B5" s="20"/>
      <c r="C5" s="21">
        <v>88240</v>
      </c>
      <c r="D5" s="22" t="s">
        <v>67</v>
      </c>
      <c r="E5" s="21" t="s">
        <v>6</v>
      </c>
      <c r="F5" s="23"/>
      <c r="G5" s="24" t="s">
        <v>5</v>
      </c>
      <c r="H5" s="25"/>
      <c r="I5" s="25">
        <v>9.8599999999999977</v>
      </c>
      <c r="J5" s="26">
        <v>7.39</v>
      </c>
      <c r="K5" s="27">
        <v>2.4699999999999998</v>
      </c>
      <c r="L5" s="28"/>
      <c r="M5" s="29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</row>
    <row r="6" spans="1:256" ht="56.4" thickBot="1">
      <c r="A6" s="19" t="s">
        <v>64</v>
      </c>
      <c r="B6" s="20"/>
      <c r="C6" s="21">
        <v>88241</v>
      </c>
      <c r="D6" s="22" t="s">
        <v>68</v>
      </c>
      <c r="E6" s="21" t="s">
        <v>6</v>
      </c>
      <c r="F6" s="23"/>
      <c r="G6" s="24" t="s">
        <v>5</v>
      </c>
      <c r="H6" s="25"/>
      <c r="I6" s="25">
        <v>12.659999999999998</v>
      </c>
      <c r="J6" s="26">
        <v>10.19</v>
      </c>
      <c r="K6" s="27">
        <v>2.4699999999999998</v>
      </c>
      <c r="L6" s="28"/>
      <c r="M6" s="29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  <c r="IV6" s="30"/>
    </row>
    <row r="7" spans="1:256" ht="37.799999999999997" thickBot="1">
      <c r="A7" s="19" t="s">
        <v>64</v>
      </c>
      <c r="B7" s="20"/>
      <c r="C7" s="21">
        <v>88242</v>
      </c>
      <c r="D7" s="22" t="s">
        <v>69</v>
      </c>
      <c r="E7" s="21" t="s">
        <v>6</v>
      </c>
      <c r="F7" s="23"/>
      <c r="G7" s="24" t="s">
        <v>5</v>
      </c>
      <c r="H7" s="25"/>
      <c r="I7" s="25">
        <v>11.79</v>
      </c>
      <c r="J7" s="26">
        <v>9.32</v>
      </c>
      <c r="K7" s="27">
        <v>2.4699999999999998</v>
      </c>
      <c r="L7" s="28"/>
      <c r="M7" s="29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  <c r="IV7" s="30"/>
    </row>
    <row r="8" spans="1:256" ht="37.799999999999997" thickBot="1">
      <c r="A8" s="19" t="s">
        <v>64</v>
      </c>
      <c r="B8" s="20"/>
      <c r="C8" s="21">
        <v>88243</v>
      </c>
      <c r="D8" s="22" t="s">
        <v>8</v>
      </c>
      <c r="E8" s="21" t="s">
        <v>6</v>
      </c>
      <c r="F8" s="23"/>
      <c r="G8" s="24" t="s">
        <v>5</v>
      </c>
      <c r="H8" s="25"/>
      <c r="I8" s="25">
        <v>12.659999999999998</v>
      </c>
      <c r="J8" s="26">
        <v>10.19</v>
      </c>
      <c r="K8" s="27">
        <v>2.4699999999999998</v>
      </c>
      <c r="L8" s="28"/>
      <c r="M8" s="29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0"/>
      <c r="IS8" s="30"/>
      <c r="IT8" s="30"/>
      <c r="IU8" s="30"/>
      <c r="IV8" s="30"/>
    </row>
    <row r="9" spans="1:256" ht="56.4" thickBot="1">
      <c r="A9" s="19" t="s">
        <v>64</v>
      </c>
      <c r="B9" s="20"/>
      <c r="C9" s="21">
        <v>88244</v>
      </c>
      <c r="D9" s="22" t="s">
        <v>70</v>
      </c>
      <c r="E9" s="21" t="s">
        <v>6</v>
      </c>
      <c r="F9" s="23"/>
      <c r="G9" s="24" t="s">
        <v>5</v>
      </c>
      <c r="H9" s="25"/>
      <c r="I9" s="25">
        <v>12.919999999999998</v>
      </c>
      <c r="J9" s="26">
        <v>10.45</v>
      </c>
      <c r="K9" s="27">
        <v>2.4699999999999998</v>
      </c>
      <c r="L9" s="28"/>
      <c r="M9" s="29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  <c r="IV9" s="30"/>
    </row>
    <row r="10" spans="1:256" ht="37.799999999999997" thickBot="1">
      <c r="A10" s="19" t="s">
        <v>64</v>
      </c>
      <c r="B10" s="20"/>
      <c r="C10" s="21">
        <v>88245</v>
      </c>
      <c r="D10" s="22" t="s">
        <v>71</v>
      </c>
      <c r="E10" s="21" t="s">
        <v>6</v>
      </c>
      <c r="F10" s="23"/>
      <c r="G10" s="24" t="s">
        <v>5</v>
      </c>
      <c r="H10" s="25"/>
      <c r="I10" s="25">
        <v>15.829999999999998</v>
      </c>
      <c r="J10" s="26">
        <v>13.36</v>
      </c>
      <c r="K10" s="27">
        <v>2.4699999999999998</v>
      </c>
      <c r="L10" s="28"/>
      <c r="M10" s="29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0"/>
      <c r="IV10" s="30"/>
    </row>
    <row r="11" spans="1:256" ht="37.799999999999997" thickBot="1">
      <c r="A11" s="19" t="s">
        <v>64</v>
      </c>
      <c r="B11" s="20"/>
      <c r="C11" s="21">
        <v>88246</v>
      </c>
      <c r="D11" s="22" t="s">
        <v>72</v>
      </c>
      <c r="E11" s="21" t="s">
        <v>6</v>
      </c>
      <c r="F11" s="23"/>
      <c r="G11" s="24" t="s">
        <v>5</v>
      </c>
      <c r="H11" s="25"/>
      <c r="I11" s="25">
        <v>18.649999999999999</v>
      </c>
      <c r="J11" s="26">
        <v>16.18</v>
      </c>
      <c r="K11" s="27">
        <v>2.4699999999999998</v>
      </c>
      <c r="L11" s="28"/>
      <c r="M11" s="29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  <c r="IR11" s="30"/>
      <c r="IS11" s="30"/>
      <c r="IT11" s="30"/>
      <c r="IU11" s="30"/>
      <c r="IV11" s="30"/>
    </row>
    <row r="12" spans="1:256" ht="56.4" thickBot="1">
      <c r="A12" s="19" t="s">
        <v>64</v>
      </c>
      <c r="B12" s="20"/>
      <c r="C12" s="21">
        <v>88247</v>
      </c>
      <c r="D12" s="22" t="s">
        <v>11</v>
      </c>
      <c r="E12" s="21" t="s">
        <v>6</v>
      </c>
      <c r="F12" s="23"/>
      <c r="G12" s="24" t="s">
        <v>5</v>
      </c>
      <c r="H12" s="25"/>
      <c r="I12" s="25">
        <v>11.729999999999999</v>
      </c>
      <c r="J12" s="26">
        <v>9.26</v>
      </c>
      <c r="K12" s="27">
        <v>2.4699999999999998</v>
      </c>
      <c r="L12" s="28"/>
      <c r="M12" s="29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</row>
    <row r="13" spans="1:256" ht="75" thickBot="1">
      <c r="A13" s="19" t="s">
        <v>64</v>
      </c>
      <c r="B13" s="20"/>
      <c r="C13" s="21">
        <v>88248</v>
      </c>
      <c r="D13" s="22" t="s">
        <v>73</v>
      </c>
      <c r="E13" s="21" t="s">
        <v>6</v>
      </c>
      <c r="F13" s="23"/>
      <c r="G13" s="24" t="s">
        <v>5</v>
      </c>
      <c r="H13" s="25"/>
      <c r="I13" s="25">
        <v>12.079999999999998</v>
      </c>
      <c r="J13" s="26">
        <v>9.61</v>
      </c>
      <c r="K13" s="27">
        <v>2.4699999999999998</v>
      </c>
      <c r="L13" s="28"/>
      <c r="M13" s="29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</row>
    <row r="14" spans="1:256" ht="56.4" thickBot="1">
      <c r="A14" s="19" t="s">
        <v>64</v>
      </c>
      <c r="B14" s="20"/>
      <c r="C14" s="21">
        <v>88249</v>
      </c>
      <c r="D14" s="22" t="s">
        <v>74</v>
      </c>
      <c r="E14" s="21" t="s">
        <v>6</v>
      </c>
      <c r="F14" s="23"/>
      <c r="G14" s="24" t="s">
        <v>5</v>
      </c>
      <c r="H14" s="25"/>
      <c r="I14" s="25">
        <v>11.94</v>
      </c>
      <c r="J14" s="26">
        <v>9.4700000000000006</v>
      </c>
      <c r="K14" s="27">
        <v>2.4699999999999998</v>
      </c>
      <c r="L14" s="28"/>
      <c r="M14" s="29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  <c r="IU14" s="30"/>
      <c r="IV14" s="30"/>
    </row>
    <row r="15" spans="1:256" ht="37.799999999999997" thickBot="1">
      <c r="A15" s="19" t="s">
        <v>64</v>
      </c>
      <c r="B15" s="20"/>
      <c r="C15" s="21">
        <v>88250</v>
      </c>
      <c r="D15" s="22" t="s">
        <v>75</v>
      </c>
      <c r="E15" s="21" t="s">
        <v>6</v>
      </c>
      <c r="F15" s="23"/>
      <c r="G15" s="24" t="s">
        <v>5</v>
      </c>
      <c r="H15" s="25"/>
      <c r="I15" s="25">
        <v>14.03</v>
      </c>
      <c r="J15" s="26">
        <v>11.56</v>
      </c>
      <c r="K15" s="27">
        <v>2.4699999999999998</v>
      </c>
      <c r="L15" s="28"/>
      <c r="M15" s="29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  <c r="IV15" s="30"/>
    </row>
    <row r="16" spans="1:256" ht="56.4" thickBot="1">
      <c r="A16" s="19" t="s">
        <v>64</v>
      </c>
      <c r="B16" s="20"/>
      <c r="C16" s="21">
        <v>88251</v>
      </c>
      <c r="D16" s="22" t="s">
        <v>76</v>
      </c>
      <c r="E16" s="21" t="s">
        <v>6</v>
      </c>
      <c r="F16" s="23"/>
      <c r="G16" s="24" t="s">
        <v>5</v>
      </c>
      <c r="H16" s="25"/>
      <c r="I16" s="25">
        <v>11.95</v>
      </c>
      <c r="J16" s="26">
        <v>9.48</v>
      </c>
      <c r="K16" s="27">
        <v>2.4699999999999998</v>
      </c>
      <c r="L16" s="28"/>
      <c r="M16" s="29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  <c r="IV16" s="30"/>
    </row>
    <row r="17" spans="1:256" ht="56.4" thickBot="1">
      <c r="A17" s="19" t="s">
        <v>64</v>
      </c>
      <c r="B17" s="20"/>
      <c r="C17" s="21">
        <v>88252</v>
      </c>
      <c r="D17" s="22" t="s">
        <v>77</v>
      </c>
      <c r="E17" s="21" t="s">
        <v>6</v>
      </c>
      <c r="F17" s="23"/>
      <c r="G17" s="24" t="s">
        <v>5</v>
      </c>
      <c r="H17" s="25"/>
      <c r="I17" s="25">
        <v>10.809999999999999</v>
      </c>
      <c r="J17" s="26">
        <v>8.34</v>
      </c>
      <c r="K17" s="27">
        <v>2.4699999999999998</v>
      </c>
      <c r="L17" s="28"/>
      <c r="M17" s="29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  <c r="IV17" s="30"/>
    </row>
    <row r="18" spans="1:256" ht="37.799999999999997" thickBot="1">
      <c r="A18" s="19" t="s">
        <v>64</v>
      </c>
      <c r="B18" s="20"/>
      <c r="C18" s="21">
        <v>88253</v>
      </c>
      <c r="D18" s="22" t="s">
        <v>78</v>
      </c>
      <c r="E18" s="21" t="s">
        <v>6</v>
      </c>
      <c r="F18" s="23"/>
      <c r="G18" s="24" t="s">
        <v>5</v>
      </c>
      <c r="H18" s="25"/>
      <c r="I18" s="25">
        <v>16.29</v>
      </c>
      <c r="J18" s="26">
        <v>13.82</v>
      </c>
      <c r="K18" s="27">
        <v>2.4699999999999998</v>
      </c>
      <c r="L18" s="28"/>
      <c r="M18" s="29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  <c r="IU18" s="30"/>
      <c r="IV18" s="30"/>
    </row>
    <row r="19" spans="1:256" ht="37.799999999999997" thickBot="1">
      <c r="A19" s="19" t="s">
        <v>64</v>
      </c>
      <c r="B19" s="20"/>
      <c r="C19" s="21">
        <v>88254</v>
      </c>
      <c r="D19" s="22" t="s">
        <v>79</v>
      </c>
      <c r="E19" s="21" t="s">
        <v>6</v>
      </c>
      <c r="F19" s="23"/>
      <c r="G19" s="24" t="s">
        <v>5</v>
      </c>
      <c r="H19" s="25"/>
      <c r="I19" s="25">
        <v>27.99</v>
      </c>
      <c r="J19" s="26">
        <v>25.52</v>
      </c>
      <c r="K19" s="27">
        <v>2.4699999999999998</v>
      </c>
      <c r="L19" s="28"/>
      <c r="M19" s="29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  <c r="IU19" s="30"/>
      <c r="IV19" s="30"/>
    </row>
    <row r="20" spans="1:256" ht="56.4" thickBot="1">
      <c r="A20" s="19" t="s">
        <v>64</v>
      </c>
      <c r="B20" s="20"/>
      <c r="C20" s="21">
        <v>88255</v>
      </c>
      <c r="D20" s="22" t="s">
        <v>80</v>
      </c>
      <c r="E20" s="21" t="s">
        <v>6</v>
      </c>
      <c r="F20" s="23"/>
      <c r="G20" s="24" t="s">
        <v>5</v>
      </c>
      <c r="H20" s="25"/>
      <c r="I20" s="25">
        <v>20.68</v>
      </c>
      <c r="J20" s="26">
        <v>18.21</v>
      </c>
      <c r="K20" s="27">
        <v>2.4699999999999998</v>
      </c>
      <c r="L20" s="28"/>
      <c r="M20" s="29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  <c r="IU20" s="30"/>
      <c r="IV20" s="30"/>
    </row>
    <row r="21" spans="1:256" ht="56.4" thickBot="1">
      <c r="A21" s="19" t="s">
        <v>64</v>
      </c>
      <c r="B21" s="20"/>
      <c r="C21" s="21">
        <v>88256</v>
      </c>
      <c r="D21" s="22" t="s">
        <v>81</v>
      </c>
      <c r="E21" s="21" t="s">
        <v>6</v>
      </c>
      <c r="F21" s="23"/>
      <c r="G21" s="24" t="s">
        <v>5</v>
      </c>
      <c r="H21" s="25"/>
      <c r="I21" s="25">
        <v>14.1</v>
      </c>
      <c r="J21" s="26">
        <v>11.63</v>
      </c>
      <c r="K21" s="27">
        <v>2.4699999999999998</v>
      </c>
      <c r="L21" s="28"/>
      <c r="M21" s="29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  <c r="IU21" s="30"/>
      <c r="IV21" s="30"/>
    </row>
    <row r="22" spans="1:256" ht="56.4" thickBot="1">
      <c r="A22" s="19" t="s">
        <v>64</v>
      </c>
      <c r="B22" s="20"/>
      <c r="C22" s="21">
        <v>88257</v>
      </c>
      <c r="D22" s="22" t="s">
        <v>82</v>
      </c>
      <c r="E22" s="21" t="s">
        <v>6</v>
      </c>
      <c r="F22" s="23"/>
      <c r="G22" s="24" t="s">
        <v>5</v>
      </c>
      <c r="H22" s="25"/>
      <c r="I22" s="25">
        <v>21.959999999999997</v>
      </c>
      <c r="J22" s="26">
        <v>19.489999999999998</v>
      </c>
      <c r="K22" s="27">
        <v>2.4699999999999998</v>
      </c>
      <c r="L22" s="28"/>
      <c r="M22" s="29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  <c r="IU22" s="30"/>
      <c r="IV22" s="30"/>
    </row>
    <row r="23" spans="1:256" ht="56.4" thickBot="1">
      <c r="A23" s="19" t="s">
        <v>64</v>
      </c>
      <c r="B23" s="20"/>
      <c r="C23" s="21">
        <v>88258</v>
      </c>
      <c r="D23" s="22" t="s">
        <v>83</v>
      </c>
      <c r="E23" s="21" t="s">
        <v>6</v>
      </c>
      <c r="F23" s="23"/>
      <c r="G23" s="24" t="s">
        <v>5</v>
      </c>
      <c r="H23" s="25"/>
      <c r="I23" s="25">
        <v>21.41</v>
      </c>
      <c r="J23" s="26">
        <v>19.16</v>
      </c>
      <c r="K23" s="27">
        <v>2.25</v>
      </c>
      <c r="L23" s="28"/>
      <c r="M23" s="29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  <c r="IV23" s="30"/>
    </row>
    <row r="24" spans="1:256" ht="37.799999999999997" thickBot="1">
      <c r="A24" s="19" t="s">
        <v>64</v>
      </c>
      <c r="B24" s="20"/>
      <c r="C24" s="21">
        <v>88259</v>
      </c>
      <c r="D24" s="22" t="s">
        <v>84</v>
      </c>
      <c r="E24" s="21" t="s">
        <v>6</v>
      </c>
      <c r="F24" s="23"/>
      <c r="G24" s="24" t="s">
        <v>5</v>
      </c>
      <c r="H24" s="25"/>
      <c r="I24" s="25">
        <v>14.479999999999999</v>
      </c>
      <c r="J24" s="26">
        <v>12.01</v>
      </c>
      <c r="K24" s="27">
        <v>2.4699999999999998</v>
      </c>
      <c r="L24" s="28"/>
      <c r="M24" s="29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  <c r="IU24" s="30"/>
      <c r="IV24" s="30"/>
    </row>
    <row r="25" spans="1:256" ht="37.799999999999997" thickBot="1">
      <c r="A25" s="19" t="s">
        <v>64</v>
      </c>
      <c r="B25" s="20"/>
      <c r="C25" s="21">
        <v>88260</v>
      </c>
      <c r="D25" s="22" t="s">
        <v>85</v>
      </c>
      <c r="E25" s="21" t="s">
        <v>6</v>
      </c>
      <c r="F25" s="23"/>
      <c r="G25" s="24" t="s">
        <v>5</v>
      </c>
      <c r="H25" s="25"/>
      <c r="I25" s="25">
        <v>14.249999999999998</v>
      </c>
      <c r="J25" s="26">
        <v>11.78</v>
      </c>
      <c r="K25" s="27">
        <v>2.4699999999999998</v>
      </c>
      <c r="L25" s="28"/>
      <c r="M25" s="29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  <c r="IU25" s="30"/>
      <c r="IV25" s="30"/>
    </row>
    <row r="26" spans="1:256" ht="56.4" thickBot="1">
      <c r="A26" s="19" t="s">
        <v>64</v>
      </c>
      <c r="B26" s="20"/>
      <c r="C26" s="21">
        <v>88261</v>
      </c>
      <c r="D26" s="22" t="s">
        <v>86</v>
      </c>
      <c r="E26" s="21" t="s">
        <v>6</v>
      </c>
      <c r="F26" s="23"/>
      <c r="G26" s="24" t="s">
        <v>5</v>
      </c>
      <c r="H26" s="25"/>
      <c r="I26" s="25">
        <v>15.089999999999998</v>
      </c>
      <c r="J26" s="26">
        <v>12.62</v>
      </c>
      <c r="K26" s="27">
        <v>2.4699999999999998</v>
      </c>
      <c r="L26" s="28"/>
      <c r="M26" s="29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  <c r="IU26" s="30"/>
      <c r="IV26" s="30"/>
    </row>
    <row r="27" spans="1:256" ht="37.799999999999997" thickBot="1">
      <c r="A27" s="19" t="s">
        <v>64</v>
      </c>
      <c r="B27" s="20"/>
      <c r="C27" s="21">
        <v>88262</v>
      </c>
      <c r="D27" s="22" t="s">
        <v>87</v>
      </c>
      <c r="E27" s="21" t="s">
        <v>6</v>
      </c>
      <c r="F27" s="23"/>
      <c r="G27" s="24" t="s">
        <v>5</v>
      </c>
      <c r="H27" s="25"/>
      <c r="I27" s="25">
        <v>15.27</v>
      </c>
      <c r="J27" s="26">
        <v>12.8</v>
      </c>
      <c r="K27" s="27">
        <v>2.4699999999999998</v>
      </c>
      <c r="L27" s="28"/>
      <c r="M27" s="29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  <c r="IU27" s="30"/>
      <c r="IV27" s="30"/>
    </row>
    <row r="28" spans="1:256" ht="75" thickBot="1">
      <c r="A28" s="19" t="s">
        <v>64</v>
      </c>
      <c r="B28" s="20"/>
      <c r="C28" s="21">
        <v>88263</v>
      </c>
      <c r="D28" s="22" t="s">
        <v>88</v>
      </c>
      <c r="E28" s="21" t="s">
        <v>6</v>
      </c>
      <c r="F28" s="23"/>
      <c r="G28" s="24" t="s">
        <v>5</v>
      </c>
      <c r="H28" s="25"/>
      <c r="I28" s="25">
        <v>14.829999999999998</v>
      </c>
      <c r="J28" s="26">
        <v>12.36</v>
      </c>
      <c r="K28" s="27">
        <v>2.4699999999999998</v>
      </c>
      <c r="L28" s="28"/>
      <c r="M28" s="29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  <c r="IU28" s="30"/>
      <c r="IV28" s="30"/>
    </row>
    <row r="29" spans="1:256" ht="37.799999999999997" thickBot="1">
      <c r="A29" s="19" t="s">
        <v>64</v>
      </c>
      <c r="B29" s="20"/>
      <c r="C29" s="21">
        <v>88264</v>
      </c>
      <c r="D29" s="22" t="s">
        <v>10</v>
      </c>
      <c r="E29" s="21" t="s">
        <v>6</v>
      </c>
      <c r="F29" s="23"/>
      <c r="G29" s="24" t="s">
        <v>5</v>
      </c>
      <c r="H29" s="25"/>
      <c r="I29" s="25">
        <v>19.649999999999999</v>
      </c>
      <c r="J29" s="26">
        <v>17.18</v>
      </c>
      <c r="K29" s="27">
        <v>2.4699999999999998</v>
      </c>
      <c r="L29" s="28"/>
      <c r="M29" s="29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  <c r="IU29" s="30"/>
      <c r="IV29" s="30"/>
    </row>
    <row r="30" spans="1:256" ht="37.799999999999997" thickBot="1">
      <c r="A30" s="19" t="s">
        <v>64</v>
      </c>
      <c r="B30" s="20"/>
      <c r="C30" s="21">
        <v>88265</v>
      </c>
      <c r="D30" s="22" t="s">
        <v>89</v>
      </c>
      <c r="E30" s="21" t="s">
        <v>6</v>
      </c>
      <c r="F30" s="23"/>
      <c r="G30" s="24" t="s">
        <v>5</v>
      </c>
      <c r="H30" s="25"/>
      <c r="I30" s="25">
        <v>24.61</v>
      </c>
      <c r="J30" s="26">
        <v>22.14</v>
      </c>
      <c r="K30" s="27">
        <v>2.4699999999999998</v>
      </c>
      <c r="L30" s="28"/>
      <c r="M30" s="29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  <c r="IU30" s="30"/>
      <c r="IV30" s="30"/>
    </row>
    <row r="31" spans="1:256" ht="37.799999999999997" thickBot="1">
      <c r="A31" s="19" t="s">
        <v>64</v>
      </c>
      <c r="B31" s="20"/>
      <c r="C31" s="21">
        <v>88266</v>
      </c>
      <c r="D31" s="22" t="s">
        <v>90</v>
      </c>
      <c r="E31" s="21" t="s">
        <v>6</v>
      </c>
      <c r="F31" s="23"/>
      <c r="G31" s="24" t="s">
        <v>5</v>
      </c>
      <c r="H31" s="25"/>
      <c r="I31" s="25">
        <v>28.82</v>
      </c>
      <c r="J31" s="26">
        <v>26.35</v>
      </c>
      <c r="K31" s="27">
        <v>2.4699999999999998</v>
      </c>
      <c r="L31" s="28"/>
      <c r="M31" s="29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  <c r="IU31" s="30"/>
      <c r="IV31" s="30"/>
    </row>
    <row r="32" spans="1:256" ht="56.4" thickBot="1">
      <c r="A32" s="19" t="s">
        <v>64</v>
      </c>
      <c r="B32" s="20"/>
      <c r="C32" s="21">
        <v>88267</v>
      </c>
      <c r="D32" s="22" t="s">
        <v>9</v>
      </c>
      <c r="E32" s="21" t="s">
        <v>6</v>
      </c>
      <c r="F32" s="23"/>
      <c r="G32" s="24" t="s">
        <v>5</v>
      </c>
      <c r="H32" s="25"/>
      <c r="I32" s="25">
        <v>15.27</v>
      </c>
      <c r="J32" s="26">
        <v>12.8</v>
      </c>
      <c r="K32" s="27">
        <v>2.4699999999999998</v>
      </c>
      <c r="L32" s="28"/>
      <c r="M32" s="29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  <c r="IU32" s="30"/>
      <c r="IV32" s="30"/>
    </row>
    <row r="33" spans="1:256" ht="37.799999999999997" thickBot="1">
      <c r="A33" s="19" t="s">
        <v>64</v>
      </c>
      <c r="B33" s="20"/>
      <c r="C33" s="21">
        <v>88268</v>
      </c>
      <c r="D33" s="22" t="s">
        <v>91</v>
      </c>
      <c r="E33" s="21" t="s">
        <v>6</v>
      </c>
      <c r="F33" s="23"/>
      <c r="G33" s="24" t="s">
        <v>5</v>
      </c>
      <c r="H33" s="25"/>
      <c r="I33" s="25">
        <v>13.77</v>
      </c>
      <c r="J33" s="26">
        <v>11.3</v>
      </c>
      <c r="K33" s="27">
        <v>2.4699999999999998</v>
      </c>
      <c r="L33" s="28"/>
      <c r="M33" s="29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  <c r="IU33" s="30"/>
      <c r="IV33" s="30"/>
    </row>
    <row r="34" spans="1:256" ht="37.799999999999997" thickBot="1">
      <c r="A34" s="19" t="s">
        <v>64</v>
      </c>
      <c r="B34" s="20"/>
      <c r="C34" s="21">
        <v>88269</v>
      </c>
      <c r="D34" s="22" t="s">
        <v>92</v>
      </c>
      <c r="E34" s="21" t="s">
        <v>6</v>
      </c>
      <c r="F34" s="23"/>
      <c r="G34" s="24" t="s">
        <v>5</v>
      </c>
      <c r="H34" s="25"/>
      <c r="I34" s="25">
        <v>13.77</v>
      </c>
      <c r="J34" s="26">
        <v>11.3</v>
      </c>
      <c r="K34" s="27">
        <v>2.4699999999999998</v>
      </c>
      <c r="L34" s="28"/>
      <c r="M34" s="29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  <c r="IU34" s="30"/>
      <c r="IV34" s="30"/>
    </row>
    <row r="35" spans="1:256" ht="37.799999999999997" thickBot="1">
      <c r="A35" s="19" t="s">
        <v>64</v>
      </c>
      <c r="B35" s="20"/>
      <c r="C35" s="21">
        <v>88270</v>
      </c>
      <c r="D35" s="22" t="s">
        <v>93</v>
      </c>
      <c r="E35" s="21" t="s">
        <v>6</v>
      </c>
      <c r="F35" s="23"/>
      <c r="G35" s="24" t="s">
        <v>5</v>
      </c>
      <c r="H35" s="25"/>
      <c r="I35" s="25">
        <v>15.94</v>
      </c>
      <c r="J35" s="26">
        <v>13.47</v>
      </c>
      <c r="K35" s="27">
        <v>2.4699999999999998</v>
      </c>
      <c r="L35" s="28"/>
      <c r="M35" s="29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  <c r="IU35" s="30"/>
      <c r="IV35" s="30"/>
    </row>
    <row r="36" spans="1:256" ht="37.799999999999997" thickBot="1">
      <c r="A36" s="19" t="s">
        <v>64</v>
      </c>
      <c r="B36" s="20"/>
      <c r="C36" s="21">
        <v>88272</v>
      </c>
      <c r="D36" s="22" t="s">
        <v>94</v>
      </c>
      <c r="E36" s="21" t="s">
        <v>6</v>
      </c>
      <c r="F36" s="23"/>
      <c r="G36" s="24" t="s">
        <v>5</v>
      </c>
      <c r="H36" s="25"/>
      <c r="I36" s="25">
        <v>24.259999999999998</v>
      </c>
      <c r="J36" s="26">
        <v>21.79</v>
      </c>
      <c r="K36" s="27">
        <v>2.4699999999999998</v>
      </c>
      <c r="L36" s="28"/>
      <c r="M36" s="29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  <c r="IU36" s="30"/>
      <c r="IV36" s="30"/>
    </row>
    <row r="37" spans="1:256" ht="37.799999999999997" thickBot="1">
      <c r="A37" s="19" t="s">
        <v>64</v>
      </c>
      <c r="B37" s="20"/>
      <c r="C37" s="21">
        <v>88273</v>
      </c>
      <c r="D37" s="22" t="s">
        <v>95</v>
      </c>
      <c r="E37" s="21" t="s">
        <v>6</v>
      </c>
      <c r="F37" s="23"/>
      <c r="G37" s="24" t="s">
        <v>5</v>
      </c>
      <c r="H37" s="25"/>
      <c r="I37" s="25">
        <v>13.969999999999999</v>
      </c>
      <c r="J37" s="26">
        <v>11.5</v>
      </c>
      <c r="K37" s="27">
        <v>2.4699999999999998</v>
      </c>
      <c r="L37" s="28"/>
      <c r="M37" s="29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  <c r="IU37" s="30"/>
      <c r="IV37" s="30"/>
    </row>
    <row r="38" spans="1:256" ht="37.799999999999997" thickBot="1">
      <c r="A38" s="19" t="s">
        <v>64</v>
      </c>
      <c r="B38" s="20"/>
      <c r="C38" s="21">
        <v>88274</v>
      </c>
      <c r="D38" s="22" t="s">
        <v>96</v>
      </c>
      <c r="E38" s="21" t="s">
        <v>6</v>
      </c>
      <c r="F38" s="23"/>
      <c r="G38" s="24" t="s">
        <v>5</v>
      </c>
      <c r="H38" s="25"/>
      <c r="I38" s="25">
        <v>14.53</v>
      </c>
      <c r="J38" s="26">
        <v>12.06</v>
      </c>
      <c r="K38" s="27">
        <v>2.4699999999999998</v>
      </c>
      <c r="L38" s="28"/>
      <c r="M38" s="29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  <c r="IU38" s="30"/>
      <c r="IV38" s="30"/>
    </row>
    <row r="39" spans="1:256" ht="56.4" thickBot="1">
      <c r="A39" s="19" t="s">
        <v>64</v>
      </c>
      <c r="B39" s="20"/>
      <c r="C39" s="21">
        <v>88275</v>
      </c>
      <c r="D39" s="22" t="s">
        <v>97</v>
      </c>
      <c r="E39" s="21" t="s">
        <v>6</v>
      </c>
      <c r="F39" s="23"/>
      <c r="G39" s="24" t="s">
        <v>5</v>
      </c>
      <c r="H39" s="25"/>
      <c r="I39" s="25">
        <v>24.259999999999998</v>
      </c>
      <c r="J39" s="26">
        <v>21.79</v>
      </c>
      <c r="K39" s="27">
        <v>2.4699999999999998</v>
      </c>
      <c r="L39" s="28"/>
      <c r="M39" s="29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  <c r="IU39" s="30"/>
      <c r="IV39" s="30"/>
    </row>
    <row r="40" spans="1:256" ht="37.799999999999997" thickBot="1">
      <c r="A40" s="19" t="s">
        <v>64</v>
      </c>
      <c r="B40" s="20"/>
      <c r="C40" s="21">
        <v>88276</v>
      </c>
      <c r="D40" s="22" t="s">
        <v>7</v>
      </c>
      <c r="E40" s="21" t="s">
        <v>6</v>
      </c>
      <c r="F40" s="23"/>
      <c r="G40" s="24" t="s">
        <v>5</v>
      </c>
      <c r="H40" s="25"/>
      <c r="I40" s="25">
        <v>18.649999999999999</v>
      </c>
      <c r="J40" s="26">
        <v>16.18</v>
      </c>
      <c r="K40" s="27">
        <v>2.4699999999999998</v>
      </c>
      <c r="L40" s="28"/>
      <c r="M40" s="29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  <c r="IQ40" s="30"/>
      <c r="IR40" s="30"/>
      <c r="IS40" s="30"/>
      <c r="IT40" s="30"/>
      <c r="IU40" s="30"/>
      <c r="IV40" s="30"/>
    </row>
    <row r="41" spans="1:256" ht="56.4" thickBot="1">
      <c r="A41" s="19" t="s">
        <v>64</v>
      </c>
      <c r="B41" s="20"/>
      <c r="C41" s="21">
        <v>88277</v>
      </c>
      <c r="D41" s="22" t="s">
        <v>98</v>
      </c>
      <c r="E41" s="21" t="s">
        <v>6</v>
      </c>
      <c r="F41" s="23"/>
      <c r="G41" s="24" t="s">
        <v>5</v>
      </c>
      <c r="H41" s="25"/>
      <c r="I41" s="25">
        <v>18.649999999999999</v>
      </c>
      <c r="J41" s="26">
        <v>16.18</v>
      </c>
      <c r="K41" s="27">
        <v>2.4699999999999998</v>
      </c>
      <c r="L41" s="28"/>
      <c r="M41" s="29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  <c r="IQ41" s="30"/>
      <c r="IR41" s="30"/>
      <c r="IS41" s="30"/>
      <c r="IT41" s="30"/>
      <c r="IU41" s="30"/>
      <c r="IV41" s="30"/>
    </row>
    <row r="42" spans="1:256" ht="56.4" thickBot="1">
      <c r="A42" s="19" t="s">
        <v>64</v>
      </c>
      <c r="B42" s="20"/>
      <c r="C42" s="21">
        <v>88278</v>
      </c>
      <c r="D42" s="22" t="s">
        <v>99</v>
      </c>
      <c r="E42" s="21" t="s">
        <v>6</v>
      </c>
      <c r="F42" s="23"/>
      <c r="G42" s="24" t="s">
        <v>5</v>
      </c>
      <c r="H42" s="25"/>
      <c r="I42" s="25">
        <v>14.139999999999999</v>
      </c>
      <c r="J42" s="26">
        <v>11.67</v>
      </c>
      <c r="K42" s="27">
        <v>2.4699999999999998</v>
      </c>
      <c r="L42" s="28"/>
      <c r="M42" s="29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30"/>
      <c r="IN42" s="30"/>
      <c r="IO42" s="30"/>
      <c r="IP42" s="30"/>
      <c r="IQ42" s="30"/>
      <c r="IR42" s="30"/>
      <c r="IS42" s="30"/>
      <c r="IT42" s="30"/>
      <c r="IU42" s="30"/>
      <c r="IV42" s="30"/>
    </row>
    <row r="43" spans="1:256" ht="56.4" thickBot="1">
      <c r="A43" s="19" t="s">
        <v>64</v>
      </c>
      <c r="B43" s="20"/>
      <c r="C43" s="21">
        <v>88279</v>
      </c>
      <c r="D43" s="22" t="s">
        <v>100</v>
      </c>
      <c r="E43" s="21" t="s">
        <v>6</v>
      </c>
      <c r="F43" s="23"/>
      <c r="G43" s="24" t="s">
        <v>5</v>
      </c>
      <c r="H43" s="25"/>
      <c r="I43" s="25">
        <v>25.89</v>
      </c>
      <c r="J43" s="26">
        <v>23.42</v>
      </c>
      <c r="K43" s="27">
        <v>2.4699999999999998</v>
      </c>
      <c r="L43" s="28"/>
      <c r="M43" s="29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  <c r="IN43" s="30"/>
      <c r="IO43" s="30"/>
      <c r="IP43" s="30"/>
      <c r="IQ43" s="30"/>
      <c r="IR43" s="30"/>
      <c r="IS43" s="30"/>
      <c r="IT43" s="30"/>
      <c r="IU43" s="30"/>
      <c r="IV43" s="30"/>
    </row>
    <row r="44" spans="1:256" ht="37.799999999999997" thickBot="1">
      <c r="A44" s="19" t="s">
        <v>64</v>
      </c>
      <c r="B44" s="20"/>
      <c r="C44" s="21">
        <v>88280</v>
      </c>
      <c r="D44" s="22" t="s">
        <v>101</v>
      </c>
      <c r="E44" s="21" t="s">
        <v>6</v>
      </c>
      <c r="F44" s="23"/>
      <c r="G44" s="24" t="s">
        <v>5</v>
      </c>
      <c r="H44" s="25"/>
      <c r="I44" s="25">
        <v>20.549999999999997</v>
      </c>
      <c r="J44" s="26">
        <v>18.079999999999998</v>
      </c>
      <c r="K44" s="27">
        <v>2.4699999999999998</v>
      </c>
      <c r="L44" s="28"/>
      <c r="M44" s="29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  <c r="IQ44" s="30"/>
      <c r="IR44" s="30"/>
      <c r="IS44" s="30"/>
      <c r="IT44" s="30"/>
      <c r="IU44" s="30"/>
      <c r="IV44" s="30"/>
    </row>
    <row r="45" spans="1:256" ht="56.4" thickBot="1">
      <c r="A45" s="19" t="s">
        <v>64</v>
      </c>
      <c r="B45" s="20"/>
      <c r="C45" s="21">
        <v>88281</v>
      </c>
      <c r="D45" s="22" t="s">
        <v>102</v>
      </c>
      <c r="E45" s="21" t="s">
        <v>6</v>
      </c>
      <c r="F45" s="23"/>
      <c r="G45" s="24" t="s">
        <v>5</v>
      </c>
      <c r="H45" s="25"/>
      <c r="I45" s="25">
        <v>19.41</v>
      </c>
      <c r="J45" s="26">
        <v>18.66</v>
      </c>
      <c r="K45" s="27">
        <v>0.75</v>
      </c>
      <c r="L45" s="28"/>
      <c r="M45" s="29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  <c r="IO45" s="30"/>
      <c r="IP45" s="30"/>
      <c r="IQ45" s="30"/>
      <c r="IR45" s="30"/>
      <c r="IS45" s="30"/>
      <c r="IT45" s="30"/>
      <c r="IU45" s="30"/>
      <c r="IV45" s="30"/>
    </row>
    <row r="46" spans="1:256" ht="37.799999999999997" thickBot="1">
      <c r="A46" s="19" t="s">
        <v>64</v>
      </c>
      <c r="B46" s="20"/>
      <c r="C46" s="21">
        <v>88282</v>
      </c>
      <c r="D46" s="22" t="s">
        <v>103</v>
      </c>
      <c r="E46" s="21" t="s">
        <v>6</v>
      </c>
      <c r="F46" s="23"/>
      <c r="G46" s="24" t="s">
        <v>5</v>
      </c>
      <c r="H46" s="25"/>
      <c r="I46" s="25">
        <v>21</v>
      </c>
      <c r="J46" s="26">
        <v>20.25</v>
      </c>
      <c r="K46" s="27">
        <v>0.75</v>
      </c>
      <c r="L46" s="28"/>
      <c r="M46" s="29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  <c r="IQ46" s="30"/>
      <c r="IR46" s="30"/>
      <c r="IS46" s="30"/>
      <c r="IT46" s="30"/>
      <c r="IU46" s="30"/>
      <c r="IV46" s="30"/>
    </row>
    <row r="47" spans="1:256" ht="56.4" thickBot="1">
      <c r="A47" s="19" t="s">
        <v>64</v>
      </c>
      <c r="B47" s="20"/>
      <c r="C47" s="21">
        <v>88283</v>
      </c>
      <c r="D47" s="22" t="s">
        <v>104</v>
      </c>
      <c r="E47" s="21" t="s">
        <v>6</v>
      </c>
      <c r="F47" s="23"/>
      <c r="G47" s="24" t="s">
        <v>5</v>
      </c>
      <c r="H47" s="25"/>
      <c r="I47" s="25">
        <v>22.17</v>
      </c>
      <c r="J47" s="26">
        <v>21.42</v>
      </c>
      <c r="K47" s="27">
        <v>0.75</v>
      </c>
      <c r="L47" s="28"/>
      <c r="M47" s="29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  <c r="IO47" s="30"/>
      <c r="IP47" s="30"/>
      <c r="IQ47" s="30"/>
      <c r="IR47" s="30"/>
      <c r="IS47" s="30"/>
      <c r="IT47" s="30"/>
      <c r="IU47" s="30"/>
      <c r="IV47" s="30"/>
    </row>
    <row r="48" spans="1:256" ht="56.4" thickBot="1">
      <c r="A48" s="19" t="s">
        <v>64</v>
      </c>
      <c r="B48" s="20"/>
      <c r="C48" s="21">
        <v>88284</v>
      </c>
      <c r="D48" s="22" t="s">
        <v>105</v>
      </c>
      <c r="E48" s="21" t="s">
        <v>6</v>
      </c>
      <c r="F48" s="23"/>
      <c r="G48" s="24" t="s">
        <v>5</v>
      </c>
      <c r="H48" s="25"/>
      <c r="I48" s="25">
        <v>20.87</v>
      </c>
      <c r="J48" s="26">
        <v>20.12</v>
      </c>
      <c r="K48" s="27">
        <v>0.75</v>
      </c>
      <c r="L48" s="28"/>
      <c r="M48" s="29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  <c r="IS48" s="30"/>
      <c r="IT48" s="30"/>
      <c r="IU48" s="30"/>
      <c r="IV48" s="30"/>
    </row>
    <row r="49" spans="1:256" ht="56.4" thickBot="1">
      <c r="A49" s="19" t="s">
        <v>64</v>
      </c>
      <c r="B49" s="20"/>
      <c r="C49" s="21">
        <v>88285</v>
      </c>
      <c r="D49" s="22" t="s">
        <v>106</v>
      </c>
      <c r="E49" s="21" t="s">
        <v>6</v>
      </c>
      <c r="F49" s="23"/>
      <c r="G49" s="24" t="s">
        <v>5</v>
      </c>
      <c r="H49" s="25"/>
      <c r="I49" s="25">
        <v>22.54</v>
      </c>
      <c r="J49" s="26">
        <v>21.79</v>
      </c>
      <c r="K49" s="27">
        <v>0.75</v>
      </c>
      <c r="L49" s="28"/>
      <c r="M49" s="29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30"/>
      <c r="IN49" s="30"/>
      <c r="IO49" s="30"/>
      <c r="IP49" s="30"/>
      <c r="IQ49" s="30"/>
      <c r="IR49" s="30"/>
      <c r="IS49" s="30"/>
      <c r="IT49" s="30"/>
      <c r="IU49" s="30"/>
      <c r="IV49" s="30"/>
    </row>
    <row r="50" spans="1:256" ht="56.4" thickBot="1">
      <c r="A50" s="19" t="s">
        <v>64</v>
      </c>
      <c r="B50" s="20"/>
      <c r="C50" s="21">
        <v>88286</v>
      </c>
      <c r="D50" s="22" t="s">
        <v>107</v>
      </c>
      <c r="E50" s="21" t="s">
        <v>6</v>
      </c>
      <c r="F50" s="23"/>
      <c r="G50" s="24" t="s">
        <v>5</v>
      </c>
      <c r="H50" s="25"/>
      <c r="I50" s="25">
        <v>22.54</v>
      </c>
      <c r="J50" s="26">
        <v>21.79</v>
      </c>
      <c r="K50" s="27">
        <v>0.75</v>
      </c>
      <c r="L50" s="28"/>
      <c r="M50" s="29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30"/>
      <c r="IS50" s="30"/>
      <c r="IT50" s="30"/>
      <c r="IU50" s="30"/>
      <c r="IV50" s="30"/>
    </row>
    <row r="51" spans="1:256" ht="37.799999999999997" thickBot="1">
      <c r="A51" s="19" t="s">
        <v>64</v>
      </c>
      <c r="B51" s="20"/>
      <c r="C51" s="21">
        <v>88288</v>
      </c>
      <c r="D51" s="22" t="s">
        <v>108</v>
      </c>
      <c r="E51" s="21" t="s">
        <v>6</v>
      </c>
      <c r="F51" s="23"/>
      <c r="G51" s="24" t="s">
        <v>5</v>
      </c>
      <c r="H51" s="25"/>
      <c r="I51" s="25">
        <v>17.399999999999999</v>
      </c>
      <c r="J51" s="26">
        <v>14.93</v>
      </c>
      <c r="K51" s="27">
        <v>2.4699999999999998</v>
      </c>
      <c r="L51" s="28"/>
      <c r="M51" s="29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  <c r="IO51" s="30"/>
      <c r="IP51" s="30"/>
      <c r="IQ51" s="30"/>
      <c r="IR51" s="30"/>
      <c r="IS51" s="30"/>
      <c r="IT51" s="30"/>
      <c r="IU51" s="30"/>
      <c r="IV51" s="30"/>
    </row>
    <row r="52" spans="1:256" ht="37.799999999999997" thickBot="1">
      <c r="A52" s="19" t="s">
        <v>64</v>
      </c>
      <c r="B52" s="20"/>
      <c r="C52" s="21">
        <v>88290</v>
      </c>
      <c r="D52" s="22" t="s">
        <v>109</v>
      </c>
      <c r="E52" s="21" t="s">
        <v>6</v>
      </c>
      <c r="F52" s="23"/>
      <c r="G52" s="24" t="s">
        <v>5</v>
      </c>
      <c r="H52" s="25"/>
      <c r="I52" s="25">
        <v>22.02</v>
      </c>
      <c r="J52" s="26">
        <v>19.77</v>
      </c>
      <c r="K52" s="27">
        <v>2.25</v>
      </c>
      <c r="L52" s="28"/>
      <c r="M52" s="29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30"/>
      <c r="IS52" s="30"/>
      <c r="IT52" s="30"/>
      <c r="IU52" s="30"/>
      <c r="IV52" s="30"/>
    </row>
    <row r="53" spans="1:256" ht="56.4" thickBot="1">
      <c r="A53" s="19" t="s">
        <v>64</v>
      </c>
      <c r="B53" s="20"/>
      <c r="C53" s="21">
        <v>88291</v>
      </c>
      <c r="D53" s="22" t="s">
        <v>110</v>
      </c>
      <c r="E53" s="21" t="s">
        <v>6</v>
      </c>
      <c r="F53" s="23"/>
      <c r="G53" s="24" t="s">
        <v>5</v>
      </c>
      <c r="H53" s="25"/>
      <c r="I53" s="25">
        <v>21.95</v>
      </c>
      <c r="J53" s="26">
        <v>19.7</v>
      </c>
      <c r="K53" s="27">
        <v>2.25</v>
      </c>
      <c r="L53" s="28"/>
      <c r="M53" s="29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30"/>
      <c r="IS53" s="30"/>
      <c r="IT53" s="30"/>
      <c r="IU53" s="30"/>
      <c r="IV53" s="30"/>
    </row>
    <row r="54" spans="1:256" ht="75" thickBot="1">
      <c r="A54" s="19" t="s">
        <v>64</v>
      </c>
      <c r="B54" s="20"/>
      <c r="C54" s="21">
        <v>88292</v>
      </c>
      <c r="D54" s="22" t="s">
        <v>111</v>
      </c>
      <c r="E54" s="21" t="s">
        <v>6</v>
      </c>
      <c r="F54" s="23"/>
      <c r="G54" s="24" t="s">
        <v>5</v>
      </c>
      <c r="H54" s="25"/>
      <c r="I54" s="25">
        <v>14.129999999999999</v>
      </c>
      <c r="J54" s="26">
        <v>11.88</v>
      </c>
      <c r="K54" s="27">
        <v>2.25</v>
      </c>
      <c r="L54" s="28"/>
      <c r="M54" s="29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30"/>
      <c r="IN54" s="30"/>
      <c r="IO54" s="30"/>
      <c r="IP54" s="30"/>
      <c r="IQ54" s="30"/>
      <c r="IR54" s="30"/>
      <c r="IS54" s="30"/>
      <c r="IT54" s="30"/>
      <c r="IU54" s="30"/>
      <c r="IV54" s="30"/>
    </row>
    <row r="55" spans="1:256" ht="56.4" thickBot="1">
      <c r="A55" s="19" t="s">
        <v>64</v>
      </c>
      <c r="B55" s="20"/>
      <c r="C55" s="21">
        <v>88293</v>
      </c>
      <c r="D55" s="22" t="s">
        <v>112</v>
      </c>
      <c r="E55" s="21" t="s">
        <v>6</v>
      </c>
      <c r="F55" s="23"/>
      <c r="G55" s="24" t="s">
        <v>5</v>
      </c>
      <c r="H55" s="25"/>
      <c r="I55" s="25">
        <v>15.259999999999998</v>
      </c>
      <c r="J55" s="26">
        <v>13.01</v>
      </c>
      <c r="K55" s="27">
        <v>2.25</v>
      </c>
      <c r="L55" s="28"/>
      <c r="M55" s="29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  <c r="IS55" s="30"/>
      <c r="IT55" s="30"/>
      <c r="IU55" s="30"/>
      <c r="IV55" s="30"/>
    </row>
    <row r="56" spans="1:256" ht="56.4" thickBot="1">
      <c r="A56" s="19" t="s">
        <v>64</v>
      </c>
      <c r="B56" s="20"/>
      <c r="C56" s="21">
        <v>88294</v>
      </c>
      <c r="D56" s="22" t="s">
        <v>113</v>
      </c>
      <c r="E56" s="21" t="s">
        <v>6</v>
      </c>
      <c r="F56" s="23"/>
      <c r="G56" s="24" t="s">
        <v>5</v>
      </c>
      <c r="H56" s="25"/>
      <c r="I56" s="25">
        <v>22.02</v>
      </c>
      <c r="J56" s="26">
        <v>19.77</v>
      </c>
      <c r="K56" s="27">
        <v>2.25</v>
      </c>
      <c r="L56" s="28"/>
      <c r="M56" s="29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0"/>
      <c r="HO56" s="30"/>
      <c r="HP56" s="30"/>
      <c r="HQ56" s="30"/>
      <c r="HR56" s="30"/>
      <c r="HS56" s="30"/>
      <c r="HT56" s="30"/>
      <c r="HU56" s="30"/>
      <c r="HV56" s="30"/>
      <c r="HW56" s="30"/>
      <c r="HX56" s="30"/>
      <c r="HY56" s="30"/>
      <c r="HZ56" s="30"/>
      <c r="IA56" s="30"/>
      <c r="IB56" s="30"/>
      <c r="IC56" s="30"/>
      <c r="ID56" s="30"/>
      <c r="IE56" s="30"/>
      <c r="IF56" s="30"/>
      <c r="IG56" s="30"/>
      <c r="IH56" s="30"/>
      <c r="II56" s="30"/>
      <c r="IJ56" s="30"/>
      <c r="IK56" s="30"/>
      <c r="IL56" s="30"/>
      <c r="IM56" s="30"/>
      <c r="IN56" s="30"/>
      <c r="IO56" s="30"/>
      <c r="IP56" s="30"/>
      <c r="IQ56" s="30"/>
      <c r="IR56" s="30"/>
      <c r="IS56" s="30"/>
      <c r="IT56" s="30"/>
      <c r="IU56" s="30"/>
      <c r="IV56" s="30"/>
    </row>
    <row r="57" spans="1:256" ht="37.799999999999997" thickBot="1">
      <c r="A57" s="19" t="s">
        <v>64</v>
      </c>
      <c r="B57" s="20"/>
      <c r="C57" s="21">
        <v>88295</v>
      </c>
      <c r="D57" s="22" t="s">
        <v>114</v>
      </c>
      <c r="E57" s="21" t="s">
        <v>6</v>
      </c>
      <c r="F57" s="23"/>
      <c r="G57" s="24" t="s">
        <v>5</v>
      </c>
      <c r="H57" s="25"/>
      <c r="I57" s="25">
        <v>13.219999999999999</v>
      </c>
      <c r="J57" s="26">
        <v>10.97</v>
      </c>
      <c r="K57" s="27">
        <v>2.25</v>
      </c>
      <c r="L57" s="28"/>
      <c r="M57" s="29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30"/>
      <c r="GD57" s="30"/>
      <c r="GE57" s="30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30"/>
      <c r="GY57" s="30"/>
      <c r="GZ57" s="30"/>
      <c r="HA57" s="30"/>
      <c r="HB57" s="30"/>
      <c r="HC57" s="30"/>
      <c r="HD57" s="30"/>
      <c r="HE57" s="30"/>
      <c r="HF57" s="30"/>
      <c r="HG57" s="30"/>
      <c r="HH57" s="30"/>
      <c r="HI57" s="30"/>
      <c r="HJ57" s="30"/>
      <c r="HK57" s="30"/>
      <c r="HL57" s="30"/>
      <c r="HM57" s="30"/>
      <c r="HN57" s="30"/>
      <c r="HO57" s="30"/>
      <c r="HP57" s="30"/>
      <c r="HQ57" s="30"/>
      <c r="HR57" s="30"/>
      <c r="HS57" s="30"/>
      <c r="HT57" s="30"/>
      <c r="HU57" s="30"/>
      <c r="HV57" s="30"/>
      <c r="HW57" s="30"/>
      <c r="HX57" s="30"/>
      <c r="HY57" s="30"/>
      <c r="HZ57" s="30"/>
      <c r="IA57" s="30"/>
      <c r="IB57" s="30"/>
      <c r="IC57" s="30"/>
      <c r="ID57" s="30"/>
      <c r="IE57" s="30"/>
      <c r="IF57" s="30"/>
      <c r="IG57" s="30"/>
      <c r="IH57" s="30"/>
      <c r="II57" s="30"/>
      <c r="IJ57" s="30"/>
      <c r="IK57" s="30"/>
      <c r="IL57" s="30"/>
      <c r="IM57" s="30"/>
      <c r="IN57" s="30"/>
      <c r="IO57" s="30"/>
      <c r="IP57" s="30"/>
      <c r="IQ57" s="30"/>
      <c r="IR57" s="30"/>
      <c r="IS57" s="30"/>
      <c r="IT57" s="30"/>
      <c r="IU57" s="30"/>
      <c r="IV57" s="30"/>
    </row>
    <row r="58" spans="1:256" ht="37.799999999999997" thickBot="1">
      <c r="A58" s="19" t="s">
        <v>64</v>
      </c>
      <c r="B58" s="20"/>
      <c r="C58" s="21">
        <v>88296</v>
      </c>
      <c r="D58" s="22" t="s">
        <v>115</v>
      </c>
      <c r="E58" s="21" t="s">
        <v>6</v>
      </c>
      <c r="F58" s="23"/>
      <c r="G58" s="24" t="s">
        <v>5</v>
      </c>
      <c r="H58" s="25"/>
      <c r="I58" s="25">
        <v>23.78</v>
      </c>
      <c r="J58" s="26">
        <v>21.53</v>
      </c>
      <c r="K58" s="27">
        <v>2.25</v>
      </c>
      <c r="L58" s="28"/>
      <c r="M58" s="29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30"/>
      <c r="GD58" s="30"/>
      <c r="GE58" s="30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30"/>
      <c r="GY58" s="30"/>
      <c r="GZ58" s="30"/>
      <c r="HA58" s="30"/>
      <c r="HB58" s="30"/>
      <c r="HC58" s="30"/>
      <c r="HD58" s="30"/>
      <c r="HE58" s="30"/>
      <c r="HF58" s="30"/>
      <c r="HG58" s="30"/>
      <c r="HH58" s="30"/>
      <c r="HI58" s="30"/>
      <c r="HJ58" s="30"/>
      <c r="HK58" s="30"/>
      <c r="HL58" s="30"/>
      <c r="HM58" s="30"/>
      <c r="HN58" s="30"/>
      <c r="HO58" s="30"/>
      <c r="HP58" s="30"/>
      <c r="HQ58" s="30"/>
      <c r="HR58" s="30"/>
      <c r="HS58" s="30"/>
      <c r="HT58" s="30"/>
      <c r="HU58" s="30"/>
      <c r="HV58" s="30"/>
      <c r="HW58" s="30"/>
      <c r="HX58" s="30"/>
      <c r="HY58" s="30"/>
      <c r="HZ58" s="30"/>
      <c r="IA58" s="30"/>
      <c r="IB58" s="30"/>
      <c r="IC58" s="30"/>
      <c r="ID58" s="30"/>
      <c r="IE58" s="30"/>
      <c r="IF58" s="30"/>
      <c r="IG58" s="30"/>
      <c r="IH58" s="30"/>
      <c r="II58" s="30"/>
      <c r="IJ58" s="30"/>
      <c r="IK58" s="30"/>
      <c r="IL58" s="30"/>
      <c r="IM58" s="30"/>
      <c r="IN58" s="30"/>
      <c r="IO58" s="30"/>
      <c r="IP58" s="30"/>
      <c r="IQ58" s="30"/>
      <c r="IR58" s="30"/>
      <c r="IS58" s="30"/>
      <c r="IT58" s="30"/>
      <c r="IU58" s="30"/>
      <c r="IV58" s="30"/>
    </row>
    <row r="59" spans="1:256" ht="56.4" thickBot="1">
      <c r="A59" s="19" t="s">
        <v>64</v>
      </c>
      <c r="B59" s="20"/>
      <c r="C59" s="21">
        <v>88297</v>
      </c>
      <c r="D59" s="22" t="s">
        <v>116</v>
      </c>
      <c r="E59" s="21" t="s">
        <v>6</v>
      </c>
      <c r="F59" s="23"/>
      <c r="G59" s="24" t="s">
        <v>5</v>
      </c>
      <c r="H59" s="25"/>
      <c r="I59" s="25">
        <v>23.02</v>
      </c>
      <c r="J59" s="26">
        <v>20.77</v>
      </c>
      <c r="K59" s="27">
        <v>2.25</v>
      </c>
      <c r="L59" s="28"/>
      <c r="M59" s="29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</row>
    <row r="60" spans="1:256" ht="56.4" thickBot="1">
      <c r="A60" s="19" t="s">
        <v>64</v>
      </c>
      <c r="B60" s="20"/>
      <c r="C60" s="21">
        <v>88298</v>
      </c>
      <c r="D60" s="22" t="s">
        <v>117</v>
      </c>
      <c r="E60" s="21" t="s">
        <v>6</v>
      </c>
      <c r="F60" s="23"/>
      <c r="G60" s="24" t="s">
        <v>5</v>
      </c>
      <c r="H60" s="25"/>
      <c r="I60" s="25">
        <v>13.269999999999998</v>
      </c>
      <c r="J60" s="26">
        <v>11.02</v>
      </c>
      <c r="K60" s="27">
        <v>2.25</v>
      </c>
      <c r="L60" s="28"/>
      <c r="M60" s="29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30"/>
      <c r="GQ60" s="30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0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0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0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30"/>
      <c r="IU60" s="30"/>
      <c r="IV60" s="30"/>
    </row>
    <row r="61" spans="1:256" ht="56.4" thickBot="1">
      <c r="A61" s="19" t="s">
        <v>64</v>
      </c>
      <c r="B61" s="20"/>
      <c r="C61" s="21">
        <v>88299</v>
      </c>
      <c r="D61" s="22" t="s">
        <v>118</v>
      </c>
      <c r="E61" s="21" t="s">
        <v>6</v>
      </c>
      <c r="F61" s="23"/>
      <c r="G61" s="24" t="s">
        <v>5</v>
      </c>
      <c r="H61" s="25"/>
      <c r="I61" s="25">
        <v>22.02</v>
      </c>
      <c r="J61" s="26">
        <v>19.77</v>
      </c>
      <c r="K61" s="27">
        <v>2.25</v>
      </c>
      <c r="L61" s="28"/>
      <c r="M61" s="29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  <c r="GF61" s="30"/>
      <c r="GG61" s="30"/>
      <c r="GH61" s="30"/>
      <c r="GI61" s="30"/>
      <c r="GJ61" s="30"/>
      <c r="GK61" s="30"/>
      <c r="GL61" s="30"/>
      <c r="GM61" s="30"/>
      <c r="GN61" s="30"/>
      <c r="GO61" s="30"/>
      <c r="GP61" s="30"/>
      <c r="GQ61" s="30"/>
      <c r="GR61" s="30"/>
      <c r="GS61" s="30"/>
      <c r="GT61" s="30"/>
      <c r="GU61" s="30"/>
      <c r="GV61" s="30"/>
      <c r="GW61" s="30"/>
      <c r="GX61" s="30"/>
      <c r="GY61" s="30"/>
      <c r="GZ61" s="30"/>
      <c r="HA61" s="30"/>
      <c r="HB61" s="30"/>
      <c r="HC61" s="30"/>
      <c r="HD61" s="30"/>
      <c r="HE61" s="30"/>
      <c r="HF61" s="30"/>
      <c r="HG61" s="30"/>
      <c r="HH61" s="30"/>
      <c r="HI61" s="30"/>
      <c r="HJ61" s="30"/>
      <c r="HK61" s="30"/>
      <c r="HL61" s="30"/>
      <c r="HM61" s="30"/>
      <c r="HN61" s="30"/>
      <c r="HO61" s="30"/>
      <c r="HP61" s="30"/>
      <c r="HQ61" s="30"/>
      <c r="HR61" s="30"/>
      <c r="HS61" s="30"/>
      <c r="HT61" s="30"/>
      <c r="HU61" s="30"/>
      <c r="HV61" s="30"/>
      <c r="HW61" s="30"/>
      <c r="HX61" s="30"/>
      <c r="HY61" s="30"/>
      <c r="HZ61" s="30"/>
      <c r="IA61" s="30"/>
      <c r="IB61" s="30"/>
      <c r="IC61" s="30"/>
      <c r="ID61" s="30"/>
      <c r="IE61" s="30"/>
      <c r="IF61" s="30"/>
      <c r="IG61" s="30"/>
      <c r="IH61" s="30"/>
      <c r="II61" s="30"/>
      <c r="IJ61" s="30"/>
      <c r="IK61" s="30"/>
      <c r="IL61" s="30"/>
      <c r="IM61" s="30"/>
      <c r="IN61" s="30"/>
      <c r="IO61" s="30"/>
      <c r="IP61" s="30"/>
      <c r="IQ61" s="30"/>
      <c r="IR61" s="30"/>
      <c r="IS61" s="30"/>
      <c r="IT61" s="30"/>
      <c r="IU61" s="30"/>
      <c r="IV61" s="30"/>
    </row>
    <row r="62" spans="1:256" ht="56.4" thickBot="1">
      <c r="A62" s="19" t="s">
        <v>64</v>
      </c>
      <c r="B62" s="20"/>
      <c r="C62" s="21">
        <v>88300</v>
      </c>
      <c r="D62" s="22" t="s">
        <v>119</v>
      </c>
      <c r="E62" s="21" t="s">
        <v>6</v>
      </c>
      <c r="F62" s="23"/>
      <c r="G62" s="24" t="s">
        <v>5</v>
      </c>
      <c r="H62" s="25"/>
      <c r="I62" s="25">
        <v>23.93</v>
      </c>
      <c r="J62" s="26">
        <v>21.68</v>
      </c>
      <c r="K62" s="27">
        <v>2.25</v>
      </c>
      <c r="L62" s="28"/>
      <c r="M62" s="29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  <c r="GF62" s="30"/>
      <c r="GG62" s="30"/>
      <c r="GH62" s="30"/>
      <c r="GI62" s="30"/>
      <c r="GJ62" s="30"/>
      <c r="GK62" s="30"/>
      <c r="GL62" s="30"/>
      <c r="GM62" s="30"/>
      <c r="GN62" s="30"/>
      <c r="GO62" s="30"/>
      <c r="GP62" s="30"/>
      <c r="GQ62" s="30"/>
      <c r="GR62" s="30"/>
      <c r="GS62" s="30"/>
      <c r="GT62" s="30"/>
      <c r="GU62" s="30"/>
      <c r="GV62" s="30"/>
      <c r="GW62" s="30"/>
      <c r="GX62" s="30"/>
      <c r="GY62" s="30"/>
      <c r="GZ62" s="30"/>
      <c r="HA62" s="30"/>
      <c r="HB62" s="30"/>
      <c r="HC62" s="30"/>
      <c r="HD62" s="30"/>
      <c r="HE62" s="30"/>
      <c r="HF62" s="30"/>
      <c r="HG62" s="30"/>
      <c r="HH62" s="30"/>
      <c r="HI62" s="30"/>
      <c r="HJ62" s="30"/>
      <c r="HK62" s="30"/>
      <c r="HL62" s="30"/>
      <c r="HM62" s="30"/>
      <c r="HN62" s="30"/>
      <c r="HO62" s="30"/>
      <c r="HP62" s="30"/>
      <c r="HQ62" s="30"/>
      <c r="HR62" s="30"/>
      <c r="HS62" s="30"/>
      <c r="HT62" s="30"/>
      <c r="HU62" s="30"/>
      <c r="HV62" s="30"/>
      <c r="HW62" s="30"/>
      <c r="HX62" s="30"/>
      <c r="HY62" s="30"/>
      <c r="HZ62" s="30"/>
      <c r="IA62" s="30"/>
      <c r="IB62" s="30"/>
      <c r="IC62" s="30"/>
      <c r="ID62" s="30"/>
      <c r="IE62" s="30"/>
      <c r="IF62" s="30"/>
      <c r="IG62" s="30"/>
      <c r="IH62" s="30"/>
      <c r="II62" s="30"/>
      <c r="IJ62" s="30"/>
      <c r="IK62" s="30"/>
      <c r="IL62" s="30"/>
      <c r="IM62" s="30"/>
      <c r="IN62" s="30"/>
      <c r="IO62" s="30"/>
      <c r="IP62" s="30"/>
      <c r="IQ62" s="30"/>
      <c r="IR62" s="30"/>
      <c r="IS62" s="30"/>
      <c r="IT62" s="30"/>
      <c r="IU62" s="30"/>
      <c r="IV62" s="30"/>
    </row>
    <row r="63" spans="1:256" ht="56.4" thickBot="1">
      <c r="A63" s="19" t="s">
        <v>64</v>
      </c>
      <c r="B63" s="20"/>
      <c r="C63" s="21">
        <v>88301</v>
      </c>
      <c r="D63" s="22" t="s">
        <v>120</v>
      </c>
      <c r="E63" s="21" t="s">
        <v>6</v>
      </c>
      <c r="F63" s="23"/>
      <c r="G63" s="24" t="s">
        <v>5</v>
      </c>
      <c r="H63" s="25"/>
      <c r="I63" s="25">
        <v>23.52</v>
      </c>
      <c r="J63" s="26">
        <v>21.27</v>
      </c>
      <c r="K63" s="27">
        <v>2.25</v>
      </c>
      <c r="L63" s="28"/>
      <c r="M63" s="29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/>
      <c r="GJ63" s="30"/>
      <c r="GK63" s="30"/>
      <c r="GL63" s="30"/>
      <c r="GM63" s="30"/>
      <c r="GN63" s="30"/>
      <c r="GO63" s="30"/>
      <c r="GP63" s="30"/>
      <c r="GQ63" s="30"/>
      <c r="GR63" s="30"/>
      <c r="GS63" s="30"/>
      <c r="GT63" s="30"/>
      <c r="GU63" s="30"/>
      <c r="GV63" s="30"/>
      <c r="GW63" s="30"/>
      <c r="GX63" s="30"/>
      <c r="GY63" s="30"/>
      <c r="GZ63" s="30"/>
      <c r="HA63" s="30"/>
      <c r="HB63" s="30"/>
      <c r="HC63" s="30"/>
      <c r="HD63" s="30"/>
      <c r="HE63" s="30"/>
      <c r="HF63" s="30"/>
      <c r="HG63" s="30"/>
      <c r="HH63" s="30"/>
      <c r="HI63" s="30"/>
      <c r="HJ63" s="30"/>
      <c r="HK63" s="30"/>
      <c r="HL63" s="30"/>
      <c r="HM63" s="30"/>
      <c r="HN63" s="30"/>
      <c r="HO63" s="30"/>
      <c r="HP63" s="30"/>
      <c r="HQ63" s="30"/>
      <c r="HR63" s="30"/>
      <c r="HS63" s="30"/>
      <c r="HT63" s="30"/>
      <c r="HU63" s="30"/>
      <c r="HV63" s="30"/>
      <c r="HW63" s="30"/>
      <c r="HX63" s="30"/>
      <c r="HY63" s="30"/>
      <c r="HZ63" s="30"/>
      <c r="IA63" s="30"/>
      <c r="IB63" s="30"/>
      <c r="IC63" s="30"/>
      <c r="ID63" s="30"/>
      <c r="IE63" s="30"/>
      <c r="IF63" s="30"/>
      <c r="IG63" s="30"/>
      <c r="IH63" s="30"/>
      <c r="II63" s="30"/>
      <c r="IJ63" s="30"/>
      <c r="IK63" s="30"/>
      <c r="IL63" s="30"/>
      <c r="IM63" s="30"/>
      <c r="IN63" s="30"/>
      <c r="IO63" s="30"/>
      <c r="IP63" s="30"/>
      <c r="IQ63" s="30"/>
      <c r="IR63" s="30"/>
      <c r="IS63" s="30"/>
      <c r="IT63" s="30"/>
      <c r="IU63" s="30"/>
      <c r="IV63" s="30"/>
    </row>
    <row r="64" spans="1:256" ht="56.4" thickBot="1">
      <c r="A64" s="19" t="s">
        <v>64</v>
      </c>
      <c r="B64" s="20"/>
      <c r="C64" s="21">
        <v>88302</v>
      </c>
      <c r="D64" s="22" t="s">
        <v>121</v>
      </c>
      <c r="E64" s="21" t="s">
        <v>6</v>
      </c>
      <c r="F64" s="23"/>
      <c r="G64" s="24" t="s">
        <v>5</v>
      </c>
      <c r="H64" s="25"/>
      <c r="I64" s="25">
        <v>19.059999999999999</v>
      </c>
      <c r="J64" s="26">
        <v>16.809999999999999</v>
      </c>
      <c r="K64" s="27">
        <v>2.25</v>
      </c>
      <c r="L64" s="28"/>
      <c r="M64" s="29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0"/>
      <c r="GU64" s="30"/>
      <c r="GV64" s="30"/>
      <c r="GW64" s="30"/>
      <c r="GX64" s="30"/>
      <c r="GY64" s="30"/>
      <c r="GZ64" s="30"/>
      <c r="HA64" s="30"/>
      <c r="HB64" s="30"/>
      <c r="HC64" s="30"/>
      <c r="HD64" s="30"/>
      <c r="HE64" s="30"/>
      <c r="HF64" s="30"/>
      <c r="HG64" s="30"/>
      <c r="HH64" s="30"/>
      <c r="HI64" s="30"/>
      <c r="HJ64" s="30"/>
      <c r="HK64" s="30"/>
      <c r="HL64" s="30"/>
      <c r="HM64" s="30"/>
      <c r="HN64" s="30"/>
      <c r="HO64" s="30"/>
      <c r="HP64" s="30"/>
      <c r="HQ64" s="30"/>
      <c r="HR64" s="30"/>
      <c r="HS64" s="30"/>
      <c r="HT64" s="30"/>
      <c r="HU64" s="30"/>
      <c r="HV64" s="30"/>
      <c r="HW64" s="30"/>
      <c r="HX64" s="30"/>
      <c r="HY64" s="30"/>
      <c r="HZ64" s="30"/>
      <c r="IA64" s="30"/>
      <c r="IB64" s="30"/>
      <c r="IC64" s="30"/>
      <c r="ID64" s="30"/>
      <c r="IE64" s="30"/>
      <c r="IF64" s="30"/>
      <c r="IG64" s="30"/>
      <c r="IH64" s="30"/>
      <c r="II64" s="30"/>
      <c r="IJ64" s="30"/>
      <c r="IK64" s="30"/>
      <c r="IL64" s="30"/>
      <c r="IM64" s="30"/>
      <c r="IN64" s="30"/>
      <c r="IO64" s="30"/>
      <c r="IP64" s="30"/>
      <c r="IQ64" s="30"/>
      <c r="IR64" s="30"/>
      <c r="IS64" s="30"/>
      <c r="IT64" s="30"/>
      <c r="IU64" s="30"/>
      <c r="IV64" s="30"/>
    </row>
    <row r="65" spans="1:256" ht="56.4" thickBot="1">
      <c r="A65" s="19" t="s">
        <v>64</v>
      </c>
      <c r="B65" s="20"/>
      <c r="C65" s="21">
        <v>88303</v>
      </c>
      <c r="D65" s="22" t="s">
        <v>122</v>
      </c>
      <c r="E65" s="21" t="s">
        <v>6</v>
      </c>
      <c r="F65" s="23"/>
      <c r="G65" s="24" t="s">
        <v>5</v>
      </c>
      <c r="H65" s="25"/>
      <c r="I65" s="25">
        <v>22.02</v>
      </c>
      <c r="J65" s="26">
        <v>19.77</v>
      </c>
      <c r="K65" s="27">
        <v>2.25</v>
      </c>
      <c r="L65" s="28"/>
      <c r="M65" s="29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/>
      <c r="GJ65" s="30"/>
      <c r="GK65" s="30"/>
      <c r="GL65" s="30"/>
      <c r="GM65" s="30"/>
      <c r="GN65" s="30"/>
      <c r="GO65" s="30"/>
      <c r="GP65" s="30"/>
      <c r="GQ65" s="30"/>
      <c r="GR65" s="30"/>
      <c r="GS65" s="30"/>
      <c r="GT65" s="30"/>
      <c r="GU65" s="30"/>
      <c r="GV65" s="30"/>
      <c r="GW65" s="30"/>
      <c r="GX65" s="30"/>
      <c r="GY65" s="30"/>
      <c r="GZ65" s="30"/>
      <c r="HA65" s="30"/>
      <c r="HB65" s="30"/>
      <c r="HC65" s="30"/>
      <c r="HD65" s="30"/>
      <c r="HE65" s="30"/>
      <c r="HF65" s="30"/>
      <c r="HG65" s="30"/>
      <c r="HH65" s="30"/>
      <c r="HI65" s="30"/>
      <c r="HJ65" s="30"/>
      <c r="HK65" s="30"/>
      <c r="HL65" s="30"/>
      <c r="HM65" s="30"/>
      <c r="HN65" s="30"/>
      <c r="HO65" s="30"/>
      <c r="HP65" s="30"/>
      <c r="HQ65" s="30"/>
      <c r="HR65" s="30"/>
      <c r="HS65" s="30"/>
      <c r="HT65" s="30"/>
      <c r="HU65" s="30"/>
      <c r="HV65" s="30"/>
      <c r="HW65" s="30"/>
      <c r="HX65" s="30"/>
      <c r="HY65" s="30"/>
      <c r="HZ65" s="30"/>
      <c r="IA65" s="30"/>
      <c r="IB65" s="30"/>
      <c r="IC65" s="30"/>
      <c r="ID65" s="30"/>
      <c r="IE65" s="30"/>
      <c r="IF65" s="30"/>
      <c r="IG65" s="30"/>
      <c r="IH65" s="30"/>
      <c r="II65" s="30"/>
      <c r="IJ65" s="30"/>
      <c r="IK65" s="30"/>
      <c r="IL65" s="30"/>
      <c r="IM65" s="30"/>
      <c r="IN65" s="30"/>
      <c r="IO65" s="30"/>
      <c r="IP65" s="30"/>
      <c r="IQ65" s="30"/>
      <c r="IR65" s="30"/>
      <c r="IS65" s="30"/>
      <c r="IT65" s="30"/>
      <c r="IU65" s="30"/>
      <c r="IV65" s="30"/>
    </row>
    <row r="66" spans="1:256" ht="75" thickBot="1">
      <c r="A66" s="19" t="s">
        <v>64</v>
      </c>
      <c r="B66" s="20"/>
      <c r="C66" s="21">
        <v>88304</v>
      </c>
      <c r="D66" s="22" t="s">
        <v>123</v>
      </c>
      <c r="E66" s="21" t="s">
        <v>6</v>
      </c>
      <c r="F66" s="23"/>
      <c r="G66" s="24" t="s">
        <v>5</v>
      </c>
      <c r="H66" s="25"/>
      <c r="I66" s="25">
        <v>24.04</v>
      </c>
      <c r="J66" s="26">
        <v>21.79</v>
      </c>
      <c r="K66" s="27">
        <v>2.25</v>
      </c>
      <c r="L66" s="28"/>
      <c r="M66" s="29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  <c r="HG66" s="30"/>
      <c r="HH66" s="30"/>
      <c r="HI66" s="30"/>
      <c r="HJ66" s="30"/>
      <c r="HK66" s="30"/>
      <c r="HL66" s="30"/>
      <c r="HM66" s="30"/>
      <c r="HN66" s="30"/>
      <c r="HO66" s="30"/>
      <c r="HP66" s="30"/>
      <c r="HQ66" s="30"/>
      <c r="HR66" s="30"/>
      <c r="HS66" s="30"/>
      <c r="HT66" s="30"/>
      <c r="HU66" s="30"/>
      <c r="HV66" s="30"/>
      <c r="HW66" s="30"/>
      <c r="HX66" s="30"/>
      <c r="HY66" s="30"/>
      <c r="HZ66" s="30"/>
      <c r="IA66" s="30"/>
      <c r="IB66" s="30"/>
      <c r="IC66" s="30"/>
      <c r="ID66" s="30"/>
      <c r="IE66" s="30"/>
      <c r="IF66" s="30"/>
      <c r="IG66" s="30"/>
      <c r="IH66" s="30"/>
      <c r="II66" s="30"/>
      <c r="IJ66" s="30"/>
      <c r="IK66" s="30"/>
      <c r="IL66" s="30"/>
      <c r="IM66" s="30"/>
      <c r="IN66" s="30"/>
      <c r="IO66" s="30"/>
      <c r="IP66" s="30"/>
      <c r="IQ66" s="30"/>
      <c r="IR66" s="30"/>
      <c r="IS66" s="30"/>
      <c r="IT66" s="30"/>
      <c r="IU66" s="30"/>
      <c r="IV66" s="30"/>
    </row>
    <row r="67" spans="1:256" ht="56.4" thickBot="1">
      <c r="A67" s="19" t="s">
        <v>64</v>
      </c>
      <c r="B67" s="20"/>
      <c r="C67" s="21">
        <v>88306</v>
      </c>
      <c r="D67" s="22" t="s">
        <v>124</v>
      </c>
      <c r="E67" s="21" t="s">
        <v>6</v>
      </c>
      <c r="F67" s="23"/>
      <c r="G67" s="24" t="s">
        <v>5</v>
      </c>
      <c r="H67" s="25"/>
      <c r="I67" s="25">
        <v>14.009999999999998</v>
      </c>
      <c r="J67" s="26">
        <v>11.76</v>
      </c>
      <c r="K67" s="27">
        <v>2.25</v>
      </c>
      <c r="L67" s="28"/>
      <c r="M67" s="29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/>
      <c r="FY67" s="30"/>
      <c r="FZ67" s="30"/>
      <c r="GA67" s="30"/>
      <c r="GB67" s="30"/>
      <c r="GC67" s="30"/>
      <c r="GD67" s="30"/>
      <c r="GE67" s="30"/>
      <c r="GF67" s="30"/>
      <c r="GG67" s="30"/>
      <c r="GH67" s="30"/>
      <c r="GI67" s="30"/>
      <c r="GJ67" s="30"/>
      <c r="GK67" s="30"/>
      <c r="GL67" s="30"/>
      <c r="GM67" s="30"/>
      <c r="GN67" s="30"/>
      <c r="GO67" s="30"/>
      <c r="GP67" s="30"/>
      <c r="GQ67" s="30"/>
      <c r="GR67" s="30"/>
      <c r="GS67" s="30"/>
      <c r="GT67" s="30"/>
      <c r="GU67" s="30"/>
      <c r="GV67" s="30"/>
      <c r="GW67" s="30"/>
      <c r="GX67" s="30"/>
      <c r="GY67" s="30"/>
      <c r="GZ67" s="30"/>
      <c r="HA67" s="30"/>
      <c r="HB67" s="30"/>
      <c r="HC67" s="30"/>
      <c r="HD67" s="30"/>
      <c r="HE67" s="30"/>
      <c r="HF67" s="30"/>
      <c r="HG67" s="30"/>
      <c r="HH67" s="30"/>
      <c r="HI67" s="30"/>
      <c r="HJ67" s="30"/>
      <c r="HK67" s="30"/>
      <c r="HL67" s="30"/>
      <c r="HM67" s="30"/>
      <c r="HN67" s="30"/>
      <c r="HO67" s="30"/>
      <c r="HP67" s="30"/>
      <c r="HQ67" s="30"/>
      <c r="HR67" s="30"/>
      <c r="HS67" s="30"/>
      <c r="HT67" s="30"/>
      <c r="HU67" s="30"/>
      <c r="HV67" s="30"/>
      <c r="HW67" s="30"/>
      <c r="HX67" s="30"/>
      <c r="HY67" s="30"/>
      <c r="HZ67" s="30"/>
      <c r="IA67" s="30"/>
      <c r="IB67" s="30"/>
      <c r="IC67" s="30"/>
      <c r="ID67" s="30"/>
      <c r="IE67" s="30"/>
      <c r="IF67" s="30"/>
      <c r="IG67" s="30"/>
      <c r="IH67" s="30"/>
      <c r="II67" s="30"/>
      <c r="IJ67" s="30"/>
      <c r="IK67" s="30"/>
      <c r="IL67" s="30"/>
      <c r="IM67" s="30"/>
      <c r="IN67" s="30"/>
      <c r="IO67" s="30"/>
      <c r="IP67" s="30"/>
      <c r="IQ67" s="30"/>
      <c r="IR67" s="30"/>
      <c r="IS67" s="30"/>
      <c r="IT67" s="30"/>
      <c r="IU67" s="30"/>
      <c r="IV67" s="30"/>
    </row>
    <row r="68" spans="1:256" ht="56.4" thickBot="1">
      <c r="A68" s="19" t="s">
        <v>64</v>
      </c>
      <c r="B68" s="20"/>
      <c r="C68" s="21">
        <v>88307</v>
      </c>
      <c r="D68" s="22" t="s">
        <v>125</v>
      </c>
      <c r="E68" s="21" t="s">
        <v>6</v>
      </c>
      <c r="F68" s="23"/>
      <c r="G68" s="24" t="s">
        <v>5</v>
      </c>
      <c r="H68" s="25"/>
      <c r="I68" s="25">
        <v>16.149999999999999</v>
      </c>
      <c r="J68" s="26">
        <v>13.9</v>
      </c>
      <c r="K68" s="27">
        <v>2.25</v>
      </c>
      <c r="L68" s="28"/>
      <c r="M68" s="29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0"/>
      <c r="HL68" s="30"/>
      <c r="HM68" s="30"/>
      <c r="HN68" s="30"/>
      <c r="HO68" s="30"/>
      <c r="HP68" s="30"/>
      <c r="HQ68" s="30"/>
      <c r="HR68" s="30"/>
      <c r="HS68" s="30"/>
      <c r="HT68" s="30"/>
      <c r="HU68" s="30"/>
      <c r="HV68" s="30"/>
      <c r="HW68" s="30"/>
      <c r="HX68" s="30"/>
      <c r="HY68" s="30"/>
      <c r="HZ68" s="30"/>
      <c r="IA68" s="30"/>
      <c r="IB68" s="30"/>
      <c r="IC68" s="30"/>
      <c r="ID68" s="30"/>
      <c r="IE68" s="30"/>
      <c r="IF68" s="30"/>
      <c r="IG68" s="30"/>
      <c r="IH68" s="30"/>
      <c r="II68" s="30"/>
      <c r="IJ68" s="30"/>
      <c r="IK68" s="30"/>
      <c r="IL68" s="30"/>
      <c r="IM68" s="30"/>
      <c r="IN68" s="30"/>
      <c r="IO68" s="30"/>
      <c r="IP68" s="30"/>
      <c r="IQ68" s="30"/>
      <c r="IR68" s="30"/>
      <c r="IS68" s="30"/>
      <c r="IT68" s="30"/>
      <c r="IU68" s="30"/>
      <c r="IV68" s="30"/>
    </row>
    <row r="69" spans="1:256" ht="37.799999999999997" thickBot="1">
      <c r="A69" s="19" t="s">
        <v>64</v>
      </c>
      <c r="B69" s="20"/>
      <c r="C69" s="21">
        <v>88308</v>
      </c>
      <c r="D69" s="22" t="s">
        <v>126</v>
      </c>
      <c r="E69" s="21" t="s">
        <v>6</v>
      </c>
      <c r="F69" s="23"/>
      <c r="G69" s="24" t="s">
        <v>5</v>
      </c>
      <c r="H69" s="25"/>
      <c r="I69" s="25">
        <v>17.919999999999998</v>
      </c>
      <c r="J69" s="26">
        <v>15.45</v>
      </c>
      <c r="K69" s="27">
        <v>2.4699999999999998</v>
      </c>
      <c r="L69" s="28"/>
      <c r="M69" s="29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  <c r="GE69" s="30"/>
      <c r="GF69" s="30"/>
      <c r="GG69" s="30"/>
      <c r="GH69" s="30"/>
      <c r="GI69" s="30"/>
      <c r="GJ69" s="30"/>
      <c r="GK69" s="30"/>
      <c r="GL69" s="30"/>
      <c r="GM69" s="30"/>
      <c r="GN69" s="30"/>
      <c r="GO69" s="30"/>
      <c r="GP69" s="30"/>
      <c r="GQ69" s="30"/>
      <c r="GR69" s="30"/>
      <c r="GS69" s="30"/>
      <c r="GT69" s="30"/>
      <c r="GU69" s="30"/>
      <c r="GV69" s="30"/>
      <c r="GW69" s="30"/>
      <c r="GX69" s="30"/>
      <c r="GY69" s="30"/>
      <c r="GZ69" s="30"/>
      <c r="HA69" s="30"/>
      <c r="HB69" s="30"/>
      <c r="HC69" s="30"/>
      <c r="HD69" s="30"/>
      <c r="HE69" s="30"/>
      <c r="HF69" s="30"/>
      <c r="HG69" s="30"/>
      <c r="HH69" s="30"/>
      <c r="HI69" s="30"/>
      <c r="HJ69" s="30"/>
      <c r="HK69" s="30"/>
      <c r="HL69" s="30"/>
      <c r="HM69" s="30"/>
      <c r="HN69" s="30"/>
      <c r="HO69" s="30"/>
      <c r="HP69" s="30"/>
      <c r="HQ69" s="30"/>
      <c r="HR69" s="30"/>
      <c r="HS69" s="30"/>
      <c r="HT69" s="30"/>
      <c r="HU69" s="30"/>
      <c r="HV69" s="30"/>
      <c r="HW69" s="30"/>
      <c r="HX69" s="30"/>
      <c r="HY69" s="30"/>
      <c r="HZ69" s="30"/>
      <c r="IA69" s="30"/>
      <c r="IB69" s="30"/>
      <c r="IC69" s="30"/>
      <c r="ID69" s="30"/>
      <c r="IE69" s="30"/>
      <c r="IF69" s="30"/>
      <c r="IG69" s="30"/>
      <c r="IH69" s="30"/>
      <c r="II69" s="30"/>
      <c r="IJ69" s="30"/>
      <c r="IK69" s="30"/>
      <c r="IL69" s="30"/>
      <c r="IM69" s="30"/>
      <c r="IN69" s="30"/>
      <c r="IO69" s="30"/>
      <c r="IP69" s="30"/>
      <c r="IQ69" s="30"/>
      <c r="IR69" s="30"/>
      <c r="IS69" s="30"/>
      <c r="IT69" s="30"/>
      <c r="IU69" s="30"/>
      <c r="IV69" s="30"/>
    </row>
    <row r="70" spans="1:256" ht="37.799999999999997" thickBot="1">
      <c r="A70" s="19" t="s">
        <v>64</v>
      </c>
      <c r="B70" s="20"/>
      <c r="C70" s="21">
        <v>88309</v>
      </c>
      <c r="D70" s="22" t="s">
        <v>12</v>
      </c>
      <c r="E70" s="21" t="s">
        <v>6</v>
      </c>
      <c r="F70" s="23"/>
      <c r="G70" s="24" t="s">
        <v>5</v>
      </c>
      <c r="H70" s="25"/>
      <c r="I70" s="25">
        <v>15.27</v>
      </c>
      <c r="J70" s="26">
        <v>12.8</v>
      </c>
      <c r="K70" s="27">
        <v>2.4699999999999998</v>
      </c>
      <c r="L70" s="28"/>
      <c r="M70" s="29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30"/>
      <c r="GE70" s="30"/>
      <c r="GF70" s="30"/>
      <c r="GG70" s="30"/>
      <c r="GH70" s="30"/>
      <c r="GI70" s="30"/>
      <c r="GJ70" s="30"/>
      <c r="GK70" s="30"/>
      <c r="GL70" s="30"/>
      <c r="GM70" s="30"/>
      <c r="GN70" s="30"/>
      <c r="GO70" s="30"/>
      <c r="GP70" s="30"/>
      <c r="GQ70" s="30"/>
      <c r="GR70" s="30"/>
      <c r="GS70" s="30"/>
      <c r="GT70" s="30"/>
      <c r="GU70" s="30"/>
      <c r="GV70" s="30"/>
      <c r="GW70" s="30"/>
      <c r="GX70" s="30"/>
      <c r="GY70" s="30"/>
      <c r="GZ70" s="30"/>
      <c r="HA70" s="30"/>
      <c r="HB70" s="30"/>
      <c r="HC70" s="30"/>
      <c r="HD70" s="30"/>
      <c r="HE70" s="30"/>
      <c r="HF70" s="30"/>
      <c r="HG70" s="30"/>
      <c r="HH70" s="30"/>
      <c r="HI70" s="30"/>
      <c r="HJ70" s="30"/>
      <c r="HK70" s="30"/>
      <c r="HL70" s="30"/>
      <c r="HM70" s="30"/>
      <c r="HN70" s="30"/>
      <c r="HO70" s="30"/>
      <c r="HP70" s="30"/>
      <c r="HQ70" s="30"/>
      <c r="HR70" s="30"/>
      <c r="HS70" s="30"/>
      <c r="HT70" s="30"/>
      <c r="HU70" s="30"/>
      <c r="HV70" s="30"/>
      <c r="HW70" s="30"/>
      <c r="HX70" s="30"/>
      <c r="HY70" s="30"/>
      <c r="HZ70" s="30"/>
      <c r="IA70" s="30"/>
      <c r="IB70" s="30"/>
      <c r="IC70" s="30"/>
      <c r="ID70" s="30"/>
      <c r="IE70" s="30"/>
      <c r="IF70" s="30"/>
      <c r="IG70" s="30"/>
      <c r="IH70" s="30"/>
      <c r="II70" s="30"/>
      <c r="IJ70" s="30"/>
      <c r="IK70" s="30"/>
      <c r="IL70" s="30"/>
      <c r="IM70" s="30"/>
      <c r="IN70" s="30"/>
      <c r="IO70" s="30"/>
      <c r="IP70" s="30"/>
      <c r="IQ70" s="30"/>
      <c r="IR70" s="30"/>
      <c r="IS70" s="30"/>
      <c r="IT70" s="30"/>
      <c r="IU70" s="30"/>
      <c r="IV70" s="30"/>
    </row>
    <row r="71" spans="1:256" ht="37.799999999999997" thickBot="1">
      <c r="A71" s="19" t="s">
        <v>64</v>
      </c>
      <c r="B71" s="20"/>
      <c r="C71" s="21">
        <v>88310</v>
      </c>
      <c r="D71" s="22" t="s">
        <v>127</v>
      </c>
      <c r="E71" s="21" t="s">
        <v>6</v>
      </c>
      <c r="F71" s="23"/>
      <c r="G71" s="24" t="s">
        <v>5</v>
      </c>
      <c r="H71" s="25"/>
      <c r="I71" s="25">
        <v>15.27</v>
      </c>
      <c r="J71" s="26">
        <v>12.8</v>
      </c>
      <c r="K71" s="27">
        <v>2.4699999999999998</v>
      </c>
      <c r="L71" s="28"/>
      <c r="M71" s="29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/>
      <c r="GE71" s="30"/>
      <c r="GF71" s="30"/>
      <c r="GG71" s="30"/>
      <c r="GH71" s="30"/>
      <c r="GI71" s="30"/>
      <c r="GJ71" s="30"/>
      <c r="GK71" s="30"/>
      <c r="GL71" s="30"/>
      <c r="GM71" s="30"/>
      <c r="GN71" s="30"/>
      <c r="GO71" s="30"/>
      <c r="GP71" s="30"/>
      <c r="GQ71" s="30"/>
      <c r="GR71" s="30"/>
      <c r="GS71" s="30"/>
      <c r="GT71" s="30"/>
      <c r="GU71" s="30"/>
      <c r="GV71" s="30"/>
      <c r="GW71" s="30"/>
      <c r="GX71" s="30"/>
      <c r="GY71" s="30"/>
      <c r="GZ71" s="30"/>
      <c r="HA71" s="30"/>
      <c r="HB71" s="30"/>
      <c r="HC71" s="30"/>
      <c r="HD71" s="30"/>
      <c r="HE71" s="30"/>
      <c r="HF71" s="30"/>
      <c r="HG71" s="30"/>
      <c r="HH71" s="30"/>
      <c r="HI71" s="30"/>
      <c r="HJ71" s="30"/>
      <c r="HK71" s="30"/>
      <c r="HL71" s="30"/>
      <c r="HM71" s="30"/>
      <c r="HN71" s="30"/>
      <c r="HO71" s="30"/>
      <c r="HP71" s="30"/>
      <c r="HQ71" s="30"/>
      <c r="HR71" s="30"/>
      <c r="HS71" s="30"/>
      <c r="HT71" s="30"/>
      <c r="HU71" s="30"/>
      <c r="HV71" s="30"/>
      <c r="HW71" s="30"/>
      <c r="HX71" s="30"/>
      <c r="HY71" s="30"/>
      <c r="HZ71" s="30"/>
      <c r="IA71" s="30"/>
      <c r="IB71" s="30"/>
      <c r="IC71" s="30"/>
      <c r="ID71" s="30"/>
      <c r="IE71" s="30"/>
      <c r="IF71" s="30"/>
      <c r="IG71" s="30"/>
      <c r="IH71" s="30"/>
      <c r="II71" s="30"/>
      <c r="IJ71" s="30"/>
      <c r="IK71" s="30"/>
      <c r="IL71" s="30"/>
      <c r="IM71" s="30"/>
      <c r="IN71" s="30"/>
      <c r="IO71" s="30"/>
      <c r="IP71" s="30"/>
      <c r="IQ71" s="30"/>
      <c r="IR71" s="30"/>
      <c r="IS71" s="30"/>
      <c r="IT71" s="30"/>
      <c r="IU71" s="30"/>
      <c r="IV71" s="30"/>
    </row>
    <row r="72" spans="1:256" ht="37.799999999999997" thickBot="1">
      <c r="A72" s="19" t="s">
        <v>64</v>
      </c>
      <c r="B72" s="20"/>
      <c r="C72" s="21">
        <v>88311</v>
      </c>
      <c r="D72" s="22" t="s">
        <v>128</v>
      </c>
      <c r="E72" s="21" t="s">
        <v>6</v>
      </c>
      <c r="F72" s="23"/>
      <c r="G72" s="24" t="s">
        <v>5</v>
      </c>
      <c r="H72" s="25"/>
      <c r="I72" s="25">
        <v>16.009999999999998</v>
      </c>
      <c r="J72" s="26">
        <v>13.54</v>
      </c>
      <c r="K72" s="27">
        <v>2.4699999999999998</v>
      </c>
      <c r="L72" s="28"/>
      <c r="M72" s="29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  <c r="FM72" s="30"/>
      <c r="FN72" s="30"/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30"/>
      <c r="GD72" s="30"/>
      <c r="GE72" s="30"/>
      <c r="GF72" s="30"/>
      <c r="GG72" s="30"/>
      <c r="GH72" s="30"/>
      <c r="GI72" s="30"/>
      <c r="GJ72" s="30"/>
      <c r="GK72" s="30"/>
      <c r="GL72" s="30"/>
      <c r="GM72" s="30"/>
      <c r="GN72" s="30"/>
      <c r="GO72" s="30"/>
      <c r="GP72" s="30"/>
      <c r="GQ72" s="30"/>
      <c r="GR72" s="30"/>
      <c r="GS72" s="30"/>
      <c r="GT72" s="30"/>
      <c r="GU72" s="30"/>
      <c r="GV72" s="30"/>
      <c r="GW72" s="30"/>
      <c r="GX72" s="30"/>
      <c r="GY72" s="30"/>
      <c r="GZ72" s="30"/>
      <c r="HA72" s="30"/>
      <c r="HB72" s="30"/>
      <c r="HC72" s="30"/>
      <c r="HD72" s="30"/>
      <c r="HE72" s="30"/>
      <c r="HF72" s="30"/>
      <c r="HG72" s="30"/>
      <c r="HH72" s="30"/>
      <c r="HI72" s="30"/>
      <c r="HJ72" s="30"/>
      <c r="HK72" s="30"/>
      <c r="HL72" s="30"/>
      <c r="HM72" s="30"/>
      <c r="HN72" s="30"/>
      <c r="HO72" s="30"/>
      <c r="HP72" s="30"/>
      <c r="HQ72" s="30"/>
      <c r="HR72" s="30"/>
      <c r="HS72" s="30"/>
      <c r="HT72" s="30"/>
      <c r="HU72" s="30"/>
      <c r="HV72" s="30"/>
      <c r="HW72" s="30"/>
      <c r="HX72" s="30"/>
      <c r="HY72" s="30"/>
      <c r="HZ72" s="30"/>
      <c r="IA72" s="30"/>
      <c r="IB72" s="30"/>
      <c r="IC72" s="30"/>
      <c r="ID72" s="30"/>
      <c r="IE72" s="30"/>
      <c r="IF72" s="30"/>
      <c r="IG72" s="30"/>
      <c r="IH72" s="30"/>
      <c r="II72" s="30"/>
      <c r="IJ72" s="30"/>
      <c r="IK72" s="30"/>
      <c r="IL72" s="30"/>
      <c r="IM72" s="30"/>
      <c r="IN72" s="30"/>
      <c r="IO72" s="30"/>
      <c r="IP72" s="30"/>
      <c r="IQ72" s="30"/>
      <c r="IR72" s="30"/>
      <c r="IS72" s="30"/>
      <c r="IT72" s="30"/>
      <c r="IU72" s="30"/>
      <c r="IV72" s="30"/>
    </row>
    <row r="73" spans="1:256" ht="56.4" thickBot="1">
      <c r="A73" s="19" t="s">
        <v>64</v>
      </c>
      <c r="B73" s="20"/>
      <c r="C73" s="21">
        <v>88312</v>
      </c>
      <c r="D73" s="22" t="s">
        <v>129</v>
      </c>
      <c r="E73" s="21" t="s">
        <v>6</v>
      </c>
      <c r="F73" s="23"/>
      <c r="G73" s="24" t="s">
        <v>5</v>
      </c>
      <c r="H73" s="25"/>
      <c r="I73" s="25">
        <v>17.72</v>
      </c>
      <c r="J73" s="26">
        <v>15.25</v>
      </c>
      <c r="K73" s="27">
        <v>2.4699999999999998</v>
      </c>
      <c r="L73" s="28"/>
      <c r="M73" s="29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30"/>
      <c r="GE73" s="30"/>
      <c r="GF73" s="30"/>
      <c r="GG73" s="30"/>
      <c r="GH73" s="30"/>
      <c r="GI73" s="30"/>
      <c r="GJ73" s="30"/>
      <c r="GK73" s="30"/>
      <c r="GL73" s="30"/>
      <c r="GM73" s="30"/>
      <c r="GN73" s="30"/>
      <c r="GO73" s="30"/>
      <c r="GP73" s="30"/>
      <c r="GQ73" s="30"/>
      <c r="GR73" s="30"/>
      <c r="GS73" s="30"/>
      <c r="GT73" s="30"/>
      <c r="GU73" s="30"/>
      <c r="GV73" s="30"/>
      <c r="GW73" s="30"/>
      <c r="GX73" s="30"/>
      <c r="GY73" s="30"/>
      <c r="GZ73" s="30"/>
      <c r="HA73" s="30"/>
      <c r="HB73" s="30"/>
      <c r="HC73" s="30"/>
      <c r="HD73" s="30"/>
      <c r="HE73" s="30"/>
      <c r="HF73" s="30"/>
      <c r="HG73" s="30"/>
      <c r="HH73" s="30"/>
      <c r="HI73" s="30"/>
      <c r="HJ73" s="30"/>
      <c r="HK73" s="30"/>
      <c r="HL73" s="30"/>
      <c r="HM73" s="30"/>
      <c r="HN73" s="30"/>
      <c r="HO73" s="30"/>
      <c r="HP73" s="30"/>
      <c r="HQ73" s="30"/>
      <c r="HR73" s="30"/>
      <c r="HS73" s="30"/>
      <c r="HT73" s="30"/>
      <c r="HU73" s="30"/>
      <c r="HV73" s="30"/>
      <c r="HW73" s="30"/>
      <c r="HX73" s="30"/>
      <c r="HY73" s="30"/>
      <c r="HZ73" s="30"/>
      <c r="IA73" s="30"/>
      <c r="IB73" s="30"/>
      <c r="IC73" s="30"/>
      <c r="ID73" s="30"/>
      <c r="IE73" s="30"/>
      <c r="IF73" s="30"/>
      <c r="IG73" s="30"/>
      <c r="IH73" s="30"/>
      <c r="II73" s="30"/>
      <c r="IJ73" s="30"/>
      <c r="IK73" s="30"/>
      <c r="IL73" s="30"/>
      <c r="IM73" s="30"/>
      <c r="IN73" s="30"/>
      <c r="IO73" s="30"/>
      <c r="IP73" s="30"/>
      <c r="IQ73" s="30"/>
      <c r="IR73" s="30"/>
      <c r="IS73" s="30"/>
      <c r="IT73" s="30"/>
      <c r="IU73" s="30"/>
      <c r="IV73" s="30"/>
    </row>
    <row r="74" spans="1:256" ht="37.799999999999997" thickBot="1">
      <c r="A74" s="19" t="s">
        <v>64</v>
      </c>
      <c r="B74" s="20"/>
      <c r="C74" s="21">
        <v>88313</v>
      </c>
      <c r="D74" s="22" t="s">
        <v>130</v>
      </c>
      <c r="E74" s="21" t="s">
        <v>6</v>
      </c>
      <c r="F74" s="23"/>
      <c r="G74" s="24" t="s">
        <v>5</v>
      </c>
      <c r="H74" s="25"/>
      <c r="I74" s="25">
        <v>14.979999999999999</v>
      </c>
      <c r="J74" s="26">
        <v>12.51</v>
      </c>
      <c r="K74" s="27">
        <v>2.4699999999999998</v>
      </c>
      <c r="L74" s="28"/>
      <c r="M74" s="29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  <c r="GF74" s="30"/>
      <c r="GG74" s="30"/>
      <c r="GH74" s="30"/>
      <c r="GI74" s="30"/>
      <c r="GJ74" s="30"/>
      <c r="GK74" s="30"/>
      <c r="GL74" s="30"/>
      <c r="GM74" s="30"/>
      <c r="GN74" s="30"/>
      <c r="GO74" s="30"/>
      <c r="GP74" s="30"/>
      <c r="GQ74" s="30"/>
      <c r="GR74" s="30"/>
      <c r="GS74" s="30"/>
      <c r="GT74" s="30"/>
      <c r="GU74" s="30"/>
      <c r="GV74" s="30"/>
      <c r="GW74" s="30"/>
      <c r="GX74" s="30"/>
      <c r="GY74" s="30"/>
      <c r="GZ74" s="30"/>
      <c r="HA74" s="30"/>
      <c r="HB74" s="30"/>
      <c r="HC74" s="30"/>
      <c r="HD74" s="30"/>
      <c r="HE74" s="30"/>
      <c r="HF74" s="30"/>
      <c r="HG74" s="30"/>
      <c r="HH74" s="30"/>
      <c r="HI74" s="30"/>
      <c r="HJ74" s="30"/>
      <c r="HK74" s="30"/>
      <c r="HL74" s="30"/>
      <c r="HM74" s="30"/>
      <c r="HN74" s="30"/>
      <c r="HO74" s="30"/>
      <c r="HP74" s="30"/>
      <c r="HQ74" s="30"/>
      <c r="HR74" s="30"/>
      <c r="HS74" s="30"/>
      <c r="HT74" s="30"/>
      <c r="HU74" s="30"/>
      <c r="HV74" s="30"/>
      <c r="HW74" s="30"/>
      <c r="HX74" s="30"/>
      <c r="HY74" s="30"/>
      <c r="HZ74" s="30"/>
      <c r="IA74" s="30"/>
      <c r="IB74" s="30"/>
      <c r="IC74" s="30"/>
      <c r="ID74" s="30"/>
      <c r="IE74" s="30"/>
      <c r="IF74" s="30"/>
      <c r="IG74" s="30"/>
      <c r="IH74" s="30"/>
      <c r="II74" s="30"/>
      <c r="IJ74" s="30"/>
      <c r="IK74" s="30"/>
      <c r="IL74" s="30"/>
      <c r="IM74" s="30"/>
      <c r="IN74" s="30"/>
      <c r="IO74" s="30"/>
      <c r="IP74" s="30"/>
      <c r="IQ74" s="30"/>
      <c r="IR74" s="30"/>
      <c r="IS74" s="30"/>
      <c r="IT74" s="30"/>
      <c r="IU74" s="30"/>
      <c r="IV74" s="30"/>
    </row>
    <row r="75" spans="1:256" ht="37.799999999999997" thickBot="1">
      <c r="A75" s="19" t="s">
        <v>64</v>
      </c>
      <c r="B75" s="20"/>
      <c r="C75" s="21">
        <v>88314</v>
      </c>
      <c r="D75" s="22" t="s">
        <v>131</v>
      </c>
      <c r="E75" s="21" t="s">
        <v>6</v>
      </c>
      <c r="F75" s="23"/>
      <c r="G75" s="24" t="s">
        <v>5</v>
      </c>
      <c r="H75" s="25"/>
      <c r="I75" s="25">
        <v>10.359999999999998</v>
      </c>
      <c r="J75" s="26">
        <v>7.89</v>
      </c>
      <c r="K75" s="27">
        <v>2.4699999999999998</v>
      </c>
      <c r="L75" s="28"/>
      <c r="M75" s="29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/>
      <c r="EW75" s="30"/>
      <c r="EX75" s="30"/>
      <c r="EY75" s="30"/>
      <c r="EZ75" s="30"/>
      <c r="FA75" s="30"/>
      <c r="FB75" s="30"/>
      <c r="FC75" s="30"/>
      <c r="FD75" s="30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30"/>
      <c r="GE75" s="30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  <c r="GV75" s="30"/>
      <c r="GW75" s="30"/>
      <c r="GX75" s="30"/>
      <c r="GY75" s="30"/>
      <c r="GZ75" s="30"/>
      <c r="HA75" s="30"/>
      <c r="HB75" s="30"/>
      <c r="HC75" s="30"/>
      <c r="HD75" s="30"/>
      <c r="HE75" s="30"/>
      <c r="HF75" s="30"/>
      <c r="HG75" s="30"/>
      <c r="HH75" s="30"/>
      <c r="HI75" s="30"/>
      <c r="HJ75" s="30"/>
      <c r="HK75" s="30"/>
      <c r="HL75" s="30"/>
      <c r="HM75" s="30"/>
      <c r="HN75" s="30"/>
      <c r="HO75" s="30"/>
      <c r="HP75" s="30"/>
      <c r="HQ75" s="30"/>
      <c r="HR75" s="30"/>
      <c r="HS75" s="30"/>
      <c r="HT75" s="30"/>
      <c r="HU75" s="30"/>
      <c r="HV75" s="30"/>
      <c r="HW75" s="30"/>
      <c r="HX75" s="30"/>
      <c r="HY75" s="30"/>
      <c r="HZ75" s="30"/>
      <c r="IA75" s="30"/>
      <c r="IB75" s="30"/>
      <c r="IC75" s="30"/>
      <c r="ID75" s="30"/>
      <c r="IE75" s="30"/>
      <c r="IF75" s="30"/>
      <c r="IG75" s="30"/>
      <c r="IH75" s="30"/>
      <c r="II75" s="30"/>
      <c r="IJ75" s="30"/>
      <c r="IK75" s="30"/>
      <c r="IL75" s="30"/>
      <c r="IM75" s="30"/>
      <c r="IN75" s="30"/>
      <c r="IO75" s="30"/>
      <c r="IP75" s="30"/>
      <c r="IQ75" s="30"/>
      <c r="IR75" s="30"/>
      <c r="IS75" s="30"/>
      <c r="IT75" s="30"/>
      <c r="IU75" s="30"/>
      <c r="IV75" s="30"/>
    </row>
    <row r="76" spans="1:256" ht="37.799999999999997" thickBot="1">
      <c r="A76" s="19" t="s">
        <v>64</v>
      </c>
      <c r="B76" s="20"/>
      <c r="C76" s="21">
        <v>88315</v>
      </c>
      <c r="D76" s="22" t="s">
        <v>132</v>
      </c>
      <c r="E76" s="21" t="s">
        <v>6</v>
      </c>
      <c r="F76" s="23"/>
      <c r="G76" s="24" t="s">
        <v>5</v>
      </c>
      <c r="H76" s="25"/>
      <c r="I76" s="25">
        <v>15.089999999999998</v>
      </c>
      <c r="J76" s="26">
        <v>12.62</v>
      </c>
      <c r="K76" s="27">
        <v>2.4699999999999998</v>
      </c>
      <c r="L76" s="28"/>
      <c r="M76" s="29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  <c r="GF76" s="30"/>
      <c r="GG76" s="30"/>
      <c r="GH76" s="30"/>
      <c r="GI76" s="30"/>
      <c r="GJ76" s="30"/>
      <c r="GK76" s="30"/>
      <c r="GL76" s="30"/>
      <c r="GM76" s="30"/>
      <c r="GN76" s="30"/>
      <c r="GO76" s="30"/>
      <c r="GP76" s="30"/>
      <c r="GQ76" s="30"/>
      <c r="GR76" s="30"/>
      <c r="GS76" s="30"/>
      <c r="GT76" s="30"/>
      <c r="GU76" s="30"/>
      <c r="GV76" s="30"/>
      <c r="GW76" s="30"/>
      <c r="GX76" s="30"/>
      <c r="GY76" s="30"/>
      <c r="GZ76" s="30"/>
      <c r="HA76" s="30"/>
      <c r="HB76" s="30"/>
      <c r="HC76" s="30"/>
      <c r="HD76" s="30"/>
      <c r="HE76" s="30"/>
      <c r="HF76" s="30"/>
      <c r="HG76" s="30"/>
      <c r="HH76" s="30"/>
      <c r="HI76" s="30"/>
      <c r="HJ76" s="30"/>
      <c r="HK76" s="30"/>
      <c r="HL76" s="30"/>
      <c r="HM76" s="30"/>
      <c r="HN76" s="30"/>
      <c r="HO76" s="30"/>
      <c r="HP76" s="30"/>
      <c r="HQ76" s="30"/>
      <c r="HR76" s="30"/>
      <c r="HS76" s="30"/>
      <c r="HT76" s="30"/>
      <c r="HU76" s="30"/>
      <c r="HV76" s="30"/>
      <c r="HW76" s="30"/>
      <c r="HX76" s="30"/>
      <c r="HY76" s="30"/>
      <c r="HZ76" s="30"/>
      <c r="IA76" s="30"/>
      <c r="IB76" s="30"/>
      <c r="IC76" s="30"/>
      <c r="ID76" s="30"/>
      <c r="IE76" s="30"/>
      <c r="IF76" s="30"/>
      <c r="IG76" s="30"/>
      <c r="IH76" s="30"/>
      <c r="II76" s="30"/>
      <c r="IJ76" s="30"/>
      <c r="IK76" s="30"/>
      <c r="IL76" s="30"/>
      <c r="IM76" s="30"/>
      <c r="IN76" s="30"/>
      <c r="IO76" s="30"/>
      <c r="IP76" s="30"/>
      <c r="IQ76" s="30"/>
      <c r="IR76" s="30"/>
      <c r="IS76" s="30"/>
      <c r="IT76" s="30"/>
      <c r="IU76" s="30"/>
      <c r="IV76" s="30"/>
    </row>
    <row r="77" spans="1:256" ht="37.799999999999997" thickBot="1">
      <c r="A77" s="19" t="s">
        <v>64</v>
      </c>
      <c r="B77" s="20"/>
      <c r="C77" s="21">
        <v>88316</v>
      </c>
      <c r="D77" s="22" t="s">
        <v>13</v>
      </c>
      <c r="E77" s="21" t="s">
        <v>6</v>
      </c>
      <c r="F77" s="23"/>
      <c r="G77" s="24" t="s">
        <v>5</v>
      </c>
      <c r="H77" s="25"/>
      <c r="I77" s="25">
        <v>11.819999999999999</v>
      </c>
      <c r="J77" s="26">
        <v>9.35</v>
      </c>
      <c r="K77" s="27">
        <v>2.4699999999999998</v>
      </c>
      <c r="L77" s="28"/>
      <c r="M77" s="29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  <c r="GF77" s="30"/>
      <c r="GG77" s="30"/>
      <c r="GH77" s="30"/>
      <c r="GI77" s="30"/>
      <c r="GJ77" s="30"/>
      <c r="GK77" s="30"/>
      <c r="GL77" s="30"/>
      <c r="GM77" s="30"/>
      <c r="GN77" s="30"/>
      <c r="GO77" s="30"/>
      <c r="GP77" s="30"/>
      <c r="GQ77" s="30"/>
      <c r="GR77" s="30"/>
      <c r="GS77" s="30"/>
      <c r="GT77" s="30"/>
      <c r="GU77" s="30"/>
      <c r="GV77" s="30"/>
      <c r="GW77" s="30"/>
      <c r="GX77" s="30"/>
      <c r="GY77" s="30"/>
      <c r="GZ77" s="30"/>
      <c r="HA77" s="30"/>
      <c r="HB77" s="30"/>
      <c r="HC77" s="30"/>
      <c r="HD77" s="30"/>
      <c r="HE77" s="30"/>
      <c r="HF77" s="30"/>
      <c r="HG77" s="30"/>
      <c r="HH77" s="30"/>
      <c r="HI77" s="30"/>
      <c r="HJ77" s="30"/>
      <c r="HK77" s="30"/>
      <c r="HL77" s="30"/>
      <c r="HM77" s="30"/>
      <c r="HN77" s="30"/>
      <c r="HO77" s="30"/>
      <c r="HP77" s="30"/>
      <c r="HQ77" s="30"/>
      <c r="HR77" s="30"/>
      <c r="HS77" s="30"/>
      <c r="HT77" s="30"/>
      <c r="HU77" s="30"/>
      <c r="HV77" s="30"/>
      <c r="HW77" s="30"/>
      <c r="HX77" s="30"/>
      <c r="HY77" s="30"/>
      <c r="HZ77" s="30"/>
      <c r="IA77" s="30"/>
      <c r="IB77" s="30"/>
      <c r="IC77" s="30"/>
      <c r="ID77" s="30"/>
      <c r="IE77" s="30"/>
      <c r="IF77" s="30"/>
      <c r="IG77" s="30"/>
      <c r="IH77" s="30"/>
      <c r="II77" s="30"/>
      <c r="IJ77" s="30"/>
      <c r="IK77" s="30"/>
      <c r="IL77" s="30"/>
      <c r="IM77" s="30"/>
      <c r="IN77" s="30"/>
      <c r="IO77" s="30"/>
      <c r="IP77" s="30"/>
      <c r="IQ77" s="30"/>
      <c r="IR77" s="30"/>
      <c r="IS77" s="30"/>
      <c r="IT77" s="30"/>
      <c r="IU77" s="30"/>
      <c r="IV77" s="30"/>
    </row>
    <row r="78" spans="1:256" ht="37.799999999999997" thickBot="1">
      <c r="A78" s="19" t="s">
        <v>64</v>
      </c>
      <c r="B78" s="20"/>
      <c r="C78" s="21">
        <v>88317</v>
      </c>
      <c r="D78" s="22" t="s">
        <v>133</v>
      </c>
      <c r="E78" s="21" t="s">
        <v>6</v>
      </c>
      <c r="F78" s="23"/>
      <c r="G78" s="24" t="s">
        <v>5</v>
      </c>
      <c r="H78" s="25"/>
      <c r="I78" s="25">
        <v>15.27</v>
      </c>
      <c r="J78" s="26">
        <v>12.8</v>
      </c>
      <c r="K78" s="27">
        <v>2.4699999999999998</v>
      </c>
      <c r="L78" s="28"/>
      <c r="M78" s="29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  <c r="GH78" s="30"/>
      <c r="GI78" s="30"/>
      <c r="GJ78" s="30"/>
      <c r="GK78" s="30"/>
      <c r="GL78" s="30"/>
      <c r="GM78" s="30"/>
      <c r="GN78" s="30"/>
      <c r="GO78" s="30"/>
      <c r="GP78" s="30"/>
      <c r="GQ78" s="30"/>
      <c r="GR78" s="30"/>
      <c r="GS78" s="30"/>
      <c r="GT78" s="30"/>
      <c r="GU78" s="30"/>
      <c r="GV78" s="30"/>
      <c r="GW78" s="30"/>
      <c r="GX78" s="30"/>
      <c r="GY78" s="30"/>
      <c r="GZ78" s="30"/>
      <c r="HA78" s="30"/>
      <c r="HB78" s="30"/>
      <c r="HC78" s="30"/>
      <c r="HD78" s="30"/>
      <c r="HE78" s="30"/>
      <c r="HF78" s="30"/>
      <c r="HG78" s="30"/>
      <c r="HH78" s="30"/>
      <c r="HI78" s="30"/>
      <c r="HJ78" s="30"/>
      <c r="HK78" s="30"/>
      <c r="HL78" s="30"/>
      <c r="HM78" s="30"/>
      <c r="HN78" s="30"/>
      <c r="HO78" s="30"/>
      <c r="HP78" s="30"/>
      <c r="HQ78" s="30"/>
      <c r="HR78" s="30"/>
      <c r="HS78" s="30"/>
      <c r="HT78" s="30"/>
      <c r="HU78" s="30"/>
      <c r="HV78" s="30"/>
      <c r="HW78" s="30"/>
      <c r="HX78" s="30"/>
      <c r="HY78" s="30"/>
      <c r="HZ78" s="30"/>
      <c r="IA78" s="30"/>
      <c r="IB78" s="30"/>
      <c r="IC78" s="30"/>
      <c r="ID78" s="30"/>
      <c r="IE78" s="30"/>
      <c r="IF78" s="30"/>
      <c r="IG78" s="30"/>
      <c r="IH78" s="30"/>
      <c r="II78" s="30"/>
      <c r="IJ78" s="30"/>
      <c r="IK78" s="30"/>
      <c r="IL78" s="30"/>
      <c r="IM78" s="30"/>
      <c r="IN78" s="30"/>
      <c r="IO78" s="30"/>
      <c r="IP78" s="30"/>
      <c r="IQ78" s="30"/>
      <c r="IR78" s="30"/>
      <c r="IS78" s="30"/>
      <c r="IT78" s="30"/>
      <c r="IU78" s="30"/>
      <c r="IV78" s="30"/>
    </row>
    <row r="79" spans="1:256" ht="75" thickBot="1">
      <c r="A79" s="19" t="s">
        <v>64</v>
      </c>
      <c r="B79" s="20"/>
      <c r="C79" s="21">
        <v>88318</v>
      </c>
      <c r="D79" s="22" t="s">
        <v>134</v>
      </c>
      <c r="E79" s="21" t="s">
        <v>6</v>
      </c>
      <c r="F79" s="23"/>
      <c r="G79" s="24" t="s">
        <v>5</v>
      </c>
      <c r="H79" s="25"/>
      <c r="I79" s="25">
        <v>16.46</v>
      </c>
      <c r="J79" s="26">
        <v>13.99</v>
      </c>
      <c r="K79" s="27">
        <v>2.4699999999999998</v>
      </c>
      <c r="L79" s="28"/>
      <c r="M79" s="29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  <c r="GR79" s="30"/>
      <c r="GS79" s="30"/>
      <c r="GT79" s="30"/>
      <c r="GU79" s="30"/>
      <c r="GV79" s="30"/>
      <c r="GW79" s="30"/>
      <c r="GX79" s="30"/>
      <c r="GY79" s="30"/>
      <c r="GZ79" s="30"/>
      <c r="HA79" s="30"/>
      <c r="HB79" s="30"/>
      <c r="HC79" s="30"/>
      <c r="HD79" s="30"/>
      <c r="HE79" s="30"/>
      <c r="HF79" s="30"/>
      <c r="HG79" s="30"/>
      <c r="HH79" s="30"/>
      <c r="HI79" s="30"/>
      <c r="HJ79" s="30"/>
      <c r="HK79" s="30"/>
      <c r="HL79" s="30"/>
      <c r="HM79" s="30"/>
      <c r="HN79" s="30"/>
      <c r="HO79" s="30"/>
      <c r="HP79" s="30"/>
      <c r="HQ79" s="30"/>
      <c r="HR79" s="30"/>
      <c r="HS79" s="30"/>
      <c r="HT79" s="30"/>
      <c r="HU79" s="30"/>
      <c r="HV79" s="30"/>
      <c r="HW79" s="30"/>
      <c r="HX79" s="30"/>
      <c r="HY79" s="30"/>
      <c r="HZ79" s="30"/>
      <c r="IA79" s="30"/>
      <c r="IB79" s="30"/>
      <c r="IC79" s="30"/>
      <c r="ID79" s="30"/>
      <c r="IE79" s="30"/>
      <c r="IF79" s="30"/>
      <c r="IG79" s="30"/>
      <c r="IH79" s="30"/>
      <c r="II79" s="30"/>
      <c r="IJ79" s="30"/>
      <c r="IK79" s="30"/>
      <c r="IL79" s="30"/>
      <c r="IM79" s="30"/>
      <c r="IN79" s="30"/>
      <c r="IO79" s="30"/>
      <c r="IP79" s="30"/>
      <c r="IQ79" s="30"/>
      <c r="IR79" s="30"/>
      <c r="IS79" s="30"/>
      <c r="IT79" s="30"/>
      <c r="IU79" s="30"/>
      <c r="IV79" s="30"/>
    </row>
    <row r="80" spans="1:256" ht="37.799999999999997" thickBot="1">
      <c r="A80" s="19" t="s">
        <v>64</v>
      </c>
      <c r="B80" s="20"/>
      <c r="C80" s="21">
        <v>88319</v>
      </c>
      <c r="D80" s="22" t="s">
        <v>135</v>
      </c>
      <c r="E80" s="21" t="s">
        <v>6</v>
      </c>
      <c r="F80" s="23"/>
      <c r="G80" s="24" t="s">
        <v>5</v>
      </c>
      <c r="H80" s="25"/>
      <c r="I80" s="25">
        <v>17.27</v>
      </c>
      <c r="J80" s="26">
        <v>14.8</v>
      </c>
      <c r="K80" s="27">
        <v>2.4699999999999998</v>
      </c>
      <c r="L80" s="28"/>
      <c r="M80" s="29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30"/>
      <c r="GF80" s="30"/>
      <c r="GG80" s="30"/>
      <c r="GH80" s="30"/>
      <c r="GI80" s="30"/>
      <c r="GJ80" s="30"/>
      <c r="GK80" s="30"/>
      <c r="GL80" s="30"/>
      <c r="GM80" s="30"/>
      <c r="GN80" s="30"/>
      <c r="GO80" s="30"/>
      <c r="GP80" s="30"/>
      <c r="GQ80" s="30"/>
      <c r="GR80" s="30"/>
      <c r="GS80" s="30"/>
      <c r="GT80" s="30"/>
      <c r="GU80" s="30"/>
      <c r="GV80" s="30"/>
      <c r="GW80" s="30"/>
      <c r="GX80" s="30"/>
      <c r="GY80" s="30"/>
      <c r="GZ80" s="30"/>
      <c r="HA80" s="30"/>
      <c r="HB80" s="30"/>
      <c r="HC80" s="30"/>
      <c r="HD80" s="30"/>
      <c r="HE80" s="30"/>
      <c r="HF80" s="30"/>
      <c r="HG80" s="30"/>
      <c r="HH80" s="30"/>
      <c r="HI80" s="30"/>
      <c r="HJ80" s="30"/>
      <c r="HK80" s="30"/>
      <c r="HL80" s="30"/>
      <c r="HM80" s="30"/>
      <c r="HN80" s="30"/>
      <c r="HO80" s="30"/>
      <c r="HP80" s="30"/>
      <c r="HQ80" s="30"/>
      <c r="HR80" s="30"/>
      <c r="HS80" s="30"/>
      <c r="HT80" s="30"/>
      <c r="HU80" s="30"/>
      <c r="HV80" s="30"/>
      <c r="HW80" s="30"/>
      <c r="HX80" s="30"/>
      <c r="HY80" s="30"/>
      <c r="HZ80" s="30"/>
      <c r="IA80" s="30"/>
      <c r="IB80" s="30"/>
      <c r="IC80" s="30"/>
      <c r="ID80" s="30"/>
      <c r="IE80" s="30"/>
      <c r="IF80" s="30"/>
      <c r="IG80" s="30"/>
      <c r="IH80" s="30"/>
      <c r="II80" s="30"/>
      <c r="IJ80" s="30"/>
      <c r="IK80" s="30"/>
      <c r="IL80" s="30"/>
      <c r="IM80" s="30"/>
      <c r="IN80" s="30"/>
      <c r="IO80" s="30"/>
      <c r="IP80" s="30"/>
      <c r="IQ80" s="30"/>
      <c r="IR80" s="30"/>
      <c r="IS80" s="30"/>
      <c r="IT80" s="30"/>
      <c r="IU80" s="30"/>
      <c r="IV80" s="30"/>
    </row>
    <row r="81" spans="1:256" ht="37.799999999999997" thickBot="1">
      <c r="A81" s="19" t="s">
        <v>64</v>
      </c>
      <c r="B81" s="20"/>
      <c r="C81" s="21">
        <v>88320</v>
      </c>
      <c r="D81" s="22" t="s">
        <v>136</v>
      </c>
      <c r="E81" s="21" t="s">
        <v>6</v>
      </c>
      <c r="F81" s="23"/>
      <c r="G81" s="24" t="s">
        <v>5</v>
      </c>
      <c r="H81" s="25"/>
      <c r="I81" s="25">
        <v>12.969999999999999</v>
      </c>
      <c r="J81" s="26">
        <v>10.5</v>
      </c>
      <c r="K81" s="27">
        <v>2.4699999999999998</v>
      </c>
      <c r="L81" s="28"/>
      <c r="M81" s="29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0"/>
      <c r="EW81" s="30"/>
      <c r="EX81" s="30"/>
      <c r="EY81" s="30"/>
      <c r="EZ81" s="30"/>
      <c r="FA81" s="30"/>
      <c r="FB81" s="30"/>
      <c r="FC81" s="30"/>
      <c r="FD81" s="30"/>
      <c r="FE81" s="30"/>
      <c r="FF81" s="30"/>
      <c r="FG81" s="30"/>
      <c r="FH81" s="30"/>
      <c r="FI81" s="30"/>
      <c r="FJ81" s="30"/>
      <c r="FK81" s="30"/>
      <c r="FL81" s="30"/>
      <c r="FM81" s="30"/>
      <c r="FN81" s="30"/>
      <c r="FO81" s="30"/>
      <c r="FP81" s="30"/>
      <c r="FQ81" s="30"/>
      <c r="FR81" s="30"/>
      <c r="FS81" s="30"/>
      <c r="FT81" s="30"/>
      <c r="FU81" s="30"/>
      <c r="FV81" s="30"/>
      <c r="FW81" s="30"/>
      <c r="FX81" s="30"/>
      <c r="FY81" s="30"/>
      <c r="FZ81" s="30"/>
      <c r="GA81" s="30"/>
      <c r="GB81" s="30"/>
      <c r="GC81" s="30"/>
      <c r="GD81" s="30"/>
      <c r="GE81" s="30"/>
      <c r="GF81" s="30"/>
      <c r="GG81" s="30"/>
      <c r="GH81" s="30"/>
      <c r="GI81" s="30"/>
      <c r="GJ81" s="30"/>
      <c r="GK81" s="30"/>
      <c r="GL81" s="30"/>
      <c r="GM81" s="30"/>
      <c r="GN81" s="30"/>
      <c r="GO81" s="30"/>
      <c r="GP81" s="30"/>
      <c r="GQ81" s="30"/>
      <c r="GR81" s="30"/>
      <c r="GS81" s="30"/>
      <c r="GT81" s="30"/>
      <c r="GU81" s="30"/>
      <c r="GV81" s="30"/>
      <c r="GW81" s="30"/>
      <c r="GX81" s="30"/>
      <c r="GY81" s="30"/>
      <c r="GZ81" s="30"/>
      <c r="HA81" s="30"/>
      <c r="HB81" s="30"/>
      <c r="HC81" s="30"/>
      <c r="HD81" s="30"/>
      <c r="HE81" s="30"/>
      <c r="HF81" s="30"/>
      <c r="HG81" s="30"/>
      <c r="HH81" s="30"/>
      <c r="HI81" s="30"/>
      <c r="HJ81" s="30"/>
      <c r="HK81" s="30"/>
      <c r="HL81" s="30"/>
      <c r="HM81" s="30"/>
      <c r="HN81" s="30"/>
      <c r="HO81" s="30"/>
      <c r="HP81" s="30"/>
      <c r="HQ81" s="30"/>
      <c r="HR81" s="30"/>
      <c r="HS81" s="30"/>
      <c r="HT81" s="30"/>
      <c r="HU81" s="30"/>
      <c r="HV81" s="30"/>
      <c r="HW81" s="30"/>
      <c r="HX81" s="30"/>
      <c r="HY81" s="30"/>
      <c r="HZ81" s="30"/>
      <c r="IA81" s="30"/>
      <c r="IB81" s="30"/>
      <c r="IC81" s="30"/>
      <c r="ID81" s="30"/>
      <c r="IE81" s="30"/>
      <c r="IF81" s="30"/>
      <c r="IG81" s="30"/>
      <c r="IH81" s="30"/>
      <c r="II81" s="30"/>
      <c r="IJ81" s="30"/>
      <c r="IK81" s="30"/>
      <c r="IL81" s="30"/>
      <c r="IM81" s="30"/>
      <c r="IN81" s="30"/>
      <c r="IO81" s="30"/>
      <c r="IP81" s="30"/>
      <c r="IQ81" s="30"/>
      <c r="IR81" s="30"/>
      <c r="IS81" s="30"/>
      <c r="IT81" s="30"/>
      <c r="IU81" s="30"/>
      <c r="IV81" s="30"/>
    </row>
    <row r="82" spans="1:256" ht="37.799999999999997" thickBot="1">
      <c r="A82" s="19" t="s">
        <v>64</v>
      </c>
      <c r="B82" s="20"/>
      <c r="C82" s="21">
        <v>88321</v>
      </c>
      <c r="D82" s="22" t="s">
        <v>137</v>
      </c>
      <c r="E82" s="21" t="s">
        <v>6</v>
      </c>
      <c r="F82" s="23"/>
      <c r="G82" s="24" t="s">
        <v>5</v>
      </c>
      <c r="H82" s="25"/>
      <c r="I82" s="25">
        <v>21.74</v>
      </c>
      <c r="J82" s="26">
        <v>19.27</v>
      </c>
      <c r="K82" s="27">
        <v>2.4699999999999998</v>
      </c>
      <c r="L82" s="28"/>
      <c r="M82" s="29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  <c r="IV82" s="30"/>
    </row>
    <row r="83" spans="1:256" ht="37.799999999999997" thickBot="1">
      <c r="A83" s="19" t="s">
        <v>64</v>
      </c>
      <c r="B83" s="20"/>
      <c r="C83" s="21">
        <v>88322</v>
      </c>
      <c r="D83" s="22" t="s">
        <v>138</v>
      </c>
      <c r="E83" s="21" t="s">
        <v>6</v>
      </c>
      <c r="F83" s="23"/>
      <c r="G83" s="24" t="s">
        <v>5</v>
      </c>
      <c r="H83" s="25"/>
      <c r="I83" s="25">
        <v>25.63</v>
      </c>
      <c r="J83" s="26">
        <v>23.16</v>
      </c>
      <c r="K83" s="27">
        <v>2.4699999999999998</v>
      </c>
      <c r="L83" s="28"/>
      <c r="M83" s="29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  <c r="EM83" s="30"/>
      <c r="EN83" s="30"/>
      <c r="EO83" s="30"/>
      <c r="EP83" s="30"/>
      <c r="EQ83" s="30"/>
      <c r="ER83" s="30"/>
      <c r="ES83" s="30"/>
      <c r="ET83" s="30"/>
      <c r="EU83" s="30"/>
      <c r="EV83" s="30"/>
      <c r="EW83" s="30"/>
      <c r="EX83" s="30"/>
      <c r="EY83" s="30"/>
      <c r="EZ83" s="30"/>
      <c r="FA83" s="30"/>
      <c r="FB83" s="30"/>
      <c r="FC83" s="30"/>
      <c r="FD83" s="30"/>
      <c r="FE83" s="30"/>
      <c r="FF83" s="30"/>
      <c r="FG83" s="30"/>
      <c r="FH83" s="30"/>
      <c r="FI83" s="30"/>
      <c r="FJ83" s="30"/>
      <c r="FK83" s="30"/>
      <c r="FL83" s="30"/>
      <c r="FM83" s="30"/>
      <c r="FN83" s="30"/>
      <c r="FO83" s="30"/>
      <c r="FP83" s="30"/>
      <c r="FQ83" s="30"/>
      <c r="FR83" s="30"/>
      <c r="FS83" s="30"/>
      <c r="FT83" s="30"/>
      <c r="FU83" s="30"/>
      <c r="FV83" s="30"/>
      <c r="FW83" s="30"/>
      <c r="FX83" s="30"/>
      <c r="FY83" s="30"/>
      <c r="FZ83" s="30"/>
      <c r="GA83" s="30"/>
      <c r="GB83" s="30"/>
      <c r="GC83" s="30"/>
      <c r="GD83" s="30"/>
      <c r="GE83" s="30"/>
      <c r="GF83" s="30"/>
      <c r="GG83" s="30"/>
      <c r="GH83" s="30"/>
      <c r="GI83" s="30"/>
      <c r="GJ83" s="30"/>
      <c r="GK83" s="30"/>
      <c r="GL83" s="30"/>
      <c r="GM83" s="30"/>
      <c r="GN83" s="30"/>
      <c r="GO83" s="30"/>
      <c r="GP83" s="30"/>
      <c r="GQ83" s="30"/>
      <c r="GR83" s="30"/>
      <c r="GS83" s="30"/>
      <c r="GT83" s="30"/>
      <c r="GU83" s="30"/>
      <c r="GV83" s="30"/>
      <c r="GW83" s="30"/>
      <c r="GX83" s="30"/>
      <c r="GY83" s="30"/>
      <c r="GZ83" s="30"/>
      <c r="HA83" s="30"/>
      <c r="HB83" s="30"/>
      <c r="HC83" s="30"/>
      <c r="HD83" s="30"/>
      <c r="HE83" s="30"/>
      <c r="HF83" s="30"/>
      <c r="HG83" s="30"/>
      <c r="HH83" s="30"/>
      <c r="HI83" s="30"/>
      <c r="HJ83" s="30"/>
      <c r="HK83" s="30"/>
      <c r="HL83" s="30"/>
      <c r="HM83" s="30"/>
      <c r="HN83" s="30"/>
      <c r="HO83" s="30"/>
      <c r="HP83" s="30"/>
      <c r="HQ83" s="30"/>
      <c r="HR83" s="30"/>
      <c r="HS83" s="30"/>
      <c r="HT83" s="30"/>
      <c r="HU83" s="30"/>
      <c r="HV83" s="30"/>
      <c r="HW83" s="30"/>
      <c r="HX83" s="30"/>
      <c r="HY83" s="30"/>
      <c r="HZ83" s="30"/>
      <c r="IA83" s="30"/>
      <c r="IB83" s="30"/>
      <c r="IC83" s="30"/>
      <c r="ID83" s="30"/>
      <c r="IE83" s="30"/>
      <c r="IF83" s="30"/>
      <c r="IG83" s="30"/>
      <c r="IH83" s="30"/>
      <c r="II83" s="30"/>
      <c r="IJ83" s="30"/>
      <c r="IK83" s="30"/>
      <c r="IL83" s="30"/>
      <c r="IM83" s="30"/>
      <c r="IN83" s="30"/>
      <c r="IO83" s="30"/>
      <c r="IP83" s="30"/>
      <c r="IQ83" s="30"/>
      <c r="IR83" s="30"/>
      <c r="IS83" s="30"/>
      <c r="IT83" s="30"/>
      <c r="IU83" s="30"/>
      <c r="IV83" s="30"/>
    </row>
    <row r="84" spans="1:256" ht="37.799999999999997" thickBot="1">
      <c r="A84" s="19" t="s">
        <v>64</v>
      </c>
      <c r="B84" s="20"/>
      <c r="C84" s="21">
        <v>88323</v>
      </c>
      <c r="D84" s="22" t="s">
        <v>139</v>
      </c>
      <c r="E84" s="21" t="s">
        <v>6</v>
      </c>
      <c r="F84" s="23"/>
      <c r="G84" s="24" t="s">
        <v>5</v>
      </c>
      <c r="H84" s="25"/>
      <c r="I84" s="25">
        <v>13.549999999999999</v>
      </c>
      <c r="J84" s="26">
        <v>11.08</v>
      </c>
      <c r="K84" s="27">
        <v>2.4699999999999998</v>
      </c>
      <c r="L84" s="28"/>
      <c r="M84" s="29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  <c r="EF84" s="30"/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0"/>
      <c r="EW84" s="30"/>
      <c r="EX84" s="30"/>
      <c r="EY84" s="30"/>
      <c r="EZ84" s="30"/>
      <c r="FA84" s="30"/>
      <c r="FB84" s="30"/>
      <c r="FC84" s="30"/>
      <c r="FD84" s="30"/>
      <c r="FE84" s="30"/>
      <c r="FF84" s="30"/>
      <c r="FG84" s="30"/>
      <c r="FH84" s="30"/>
      <c r="FI84" s="30"/>
      <c r="FJ84" s="30"/>
      <c r="FK84" s="30"/>
      <c r="FL84" s="30"/>
      <c r="FM84" s="30"/>
      <c r="FN84" s="30"/>
      <c r="FO84" s="30"/>
      <c r="FP84" s="30"/>
      <c r="FQ84" s="30"/>
      <c r="FR84" s="30"/>
      <c r="FS84" s="30"/>
      <c r="FT84" s="30"/>
      <c r="FU84" s="30"/>
      <c r="FV84" s="30"/>
      <c r="FW84" s="30"/>
      <c r="FX84" s="30"/>
      <c r="FY84" s="30"/>
      <c r="FZ84" s="30"/>
      <c r="GA84" s="30"/>
      <c r="GB84" s="30"/>
      <c r="GC84" s="30"/>
      <c r="GD84" s="30"/>
      <c r="GE84" s="30"/>
      <c r="GF84" s="30"/>
      <c r="GG84" s="30"/>
      <c r="GH84" s="30"/>
      <c r="GI84" s="30"/>
      <c r="GJ84" s="30"/>
      <c r="GK84" s="30"/>
      <c r="GL84" s="30"/>
      <c r="GM84" s="30"/>
      <c r="GN84" s="30"/>
      <c r="GO84" s="30"/>
      <c r="GP84" s="30"/>
      <c r="GQ84" s="30"/>
      <c r="GR84" s="30"/>
      <c r="GS84" s="30"/>
      <c r="GT84" s="30"/>
      <c r="GU84" s="30"/>
      <c r="GV84" s="30"/>
      <c r="GW84" s="30"/>
      <c r="GX84" s="30"/>
      <c r="GY84" s="30"/>
      <c r="GZ84" s="30"/>
      <c r="HA84" s="30"/>
      <c r="HB84" s="30"/>
      <c r="HC84" s="30"/>
      <c r="HD84" s="30"/>
      <c r="HE84" s="30"/>
      <c r="HF84" s="30"/>
      <c r="HG84" s="30"/>
      <c r="HH84" s="30"/>
      <c r="HI84" s="30"/>
      <c r="HJ84" s="30"/>
      <c r="HK84" s="30"/>
      <c r="HL84" s="30"/>
      <c r="HM84" s="30"/>
      <c r="HN84" s="30"/>
      <c r="HO84" s="30"/>
      <c r="HP84" s="30"/>
      <c r="HQ84" s="30"/>
      <c r="HR84" s="30"/>
      <c r="HS84" s="30"/>
      <c r="HT84" s="30"/>
      <c r="HU84" s="30"/>
      <c r="HV84" s="30"/>
      <c r="HW84" s="30"/>
      <c r="HX84" s="30"/>
      <c r="HY84" s="30"/>
      <c r="HZ84" s="30"/>
      <c r="IA84" s="30"/>
      <c r="IB84" s="30"/>
      <c r="IC84" s="30"/>
      <c r="ID84" s="30"/>
      <c r="IE84" s="30"/>
      <c r="IF84" s="30"/>
      <c r="IG84" s="30"/>
      <c r="IH84" s="30"/>
      <c r="II84" s="30"/>
      <c r="IJ84" s="30"/>
      <c r="IK84" s="30"/>
      <c r="IL84" s="30"/>
      <c r="IM84" s="30"/>
      <c r="IN84" s="30"/>
      <c r="IO84" s="30"/>
      <c r="IP84" s="30"/>
      <c r="IQ84" s="30"/>
      <c r="IR84" s="30"/>
      <c r="IS84" s="30"/>
      <c r="IT84" s="30"/>
      <c r="IU84" s="30"/>
      <c r="IV84" s="30"/>
    </row>
    <row r="85" spans="1:256" ht="37.799999999999997" thickBot="1">
      <c r="A85" s="19" t="s">
        <v>64</v>
      </c>
      <c r="B85" s="20"/>
      <c r="C85" s="21">
        <v>88324</v>
      </c>
      <c r="D85" s="22" t="s">
        <v>140</v>
      </c>
      <c r="E85" s="21" t="s">
        <v>6</v>
      </c>
      <c r="F85" s="23"/>
      <c r="G85" s="24" t="s">
        <v>5</v>
      </c>
      <c r="H85" s="25"/>
      <c r="I85" s="25">
        <v>24.189999999999998</v>
      </c>
      <c r="J85" s="26">
        <v>21.72</v>
      </c>
      <c r="K85" s="27">
        <v>2.4699999999999998</v>
      </c>
      <c r="L85" s="28"/>
      <c r="M85" s="29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  <c r="EM85" s="30"/>
      <c r="EN85" s="30"/>
      <c r="EO85" s="30"/>
      <c r="EP85" s="30"/>
      <c r="EQ85" s="30"/>
      <c r="ER85" s="30"/>
      <c r="ES85" s="30"/>
      <c r="ET85" s="30"/>
      <c r="EU85" s="30"/>
      <c r="EV85" s="30"/>
      <c r="EW85" s="30"/>
      <c r="EX85" s="30"/>
      <c r="EY85" s="30"/>
      <c r="EZ85" s="30"/>
      <c r="FA85" s="30"/>
      <c r="FB85" s="30"/>
      <c r="FC85" s="30"/>
      <c r="FD85" s="30"/>
      <c r="FE85" s="30"/>
      <c r="FF85" s="30"/>
      <c r="FG85" s="30"/>
      <c r="FH85" s="30"/>
      <c r="FI85" s="30"/>
      <c r="FJ85" s="30"/>
      <c r="FK85" s="30"/>
      <c r="FL85" s="30"/>
      <c r="FM85" s="30"/>
      <c r="FN85" s="30"/>
      <c r="FO85" s="30"/>
      <c r="FP85" s="30"/>
      <c r="FQ85" s="30"/>
      <c r="FR85" s="30"/>
      <c r="FS85" s="30"/>
      <c r="FT85" s="30"/>
      <c r="FU85" s="30"/>
      <c r="FV85" s="30"/>
      <c r="FW85" s="30"/>
      <c r="FX85" s="30"/>
      <c r="FY85" s="30"/>
      <c r="FZ85" s="30"/>
      <c r="GA85" s="30"/>
      <c r="GB85" s="30"/>
      <c r="GC85" s="30"/>
      <c r="GD85" s="30"/>
      <c r="GE85" s="30"/>
      <c r="GF85" s="30"/>
      <c r="GG85" s="30"/>
      <c r="GH85" s="30"/>
      <c r="GI85" s="30"/>
      <c r="GJ85" s="30"/>
      <c r="GK85" s="30"/>
      <c r="GL85" s="30"/>
      <c r="GM85" s="30"/>
      <c r="GN85" s="30"/>
      <c r="GO85" s="30"/>
      <c r="GP85" s="30"/>
      <c r="GQ85" s="30"/>
      <c r="GR85" s="30"/>
      <c r="GS85" s="30"/>
      <c r="GT85" s="30"/>
      <c r="GU85" s="30"/>
      <c r="GV85" s="30"/>
      <c r="GW85" s="30"/>
      <c r="GX85" s="30"/>
      <c r="GY85" s="30"/>
      <c r="GZ85" s="30"/>
      <c r="HA85" s="30"/>
      <c r="HB85" s="30"/>
      <c r="HC85" s="30"/>
      <c r="HD85" s="30"/>
      <c r="HE85" s="30"/>
      <c r="HF85" s="30"/>
      <c r="HG85" s="30"/>
      <c r="HH85" s="30"/>
      <c r="HI85" s="30"/>
      <c r="HJ85" s="30"/>
      <c r="HK85" s="30"/>
      <c r="HL85" s="30"/>
      <c r="HM85" s="30"/>
      <c r="HN85" s="30"/>
      <c r="HO85" s="30"/>
      <c r="HP85" s="30"/>
      <c r="HQ85" s="30"/>
      <c r="HR85" s="30"/>
      <c r="HS85" s="30"/>
      <c r="HT85" s="30"/>
      <c r="HU85" s="30"/>
      <c r="HV85" s="30"/>
      <c r="HW85" s="30"/>
      <c r="HX85" s="30"/>
      <c r="HY85" s="30"/>
      <c r="HZ85" s="30"/>
      <c r="IA85" s="30"/>
      <c r="IB85" s="30"/>
      <c r="IC85" s="30"/>
      <c r="ID85" s="30"/>
      <c r="IE85" s="30"/>
      <c r="IF85" s="30"/>
      <c r="IG85" s="30"/>
      <c r="IH85" s="30"/>
      <c r="II85" s="30"/>
      <c r="IJ85" s="30"/>
      <c r="IK85" s="30"/>
      <c r="IL85" s="30"/>
      <c r="IM85" s="30"/>
      <c r="IN85" s="30"/>
      <c r="IO85" s="30"/>
      <c r="IP85" s="30"/>
      <c r="IQ85" s="30"/>
      <c r="IR85" s="30"/>
      <c r="IS85" s="30"/>
      <c r="IT85" s="30"/>
      <c r="IU85" s="30"/>
      <c r="IV85" s="30"/>
    </row>
    <row r="86" spans="1:256" ht="37.799999999999997" thickBot="1">
      <c r="A86" s="19" t="s">
        <v>64</v>
      </c>
      <c r="B86" s="20"/>
      <c r="C86" s="21">
        <v>88325</v>
      </c>
      <c r="D86" s="22" t="s">
        <v>141</v>
      </c>
      <c r="E86" s="21" t="s">
        <v>6</v>
      </c>
      <c r="F86" s="23"/>
      <c r="G86" s="24" t="s">
        <v>5</v>
      </c>
      <c r="H86" s="25"/>
      <c r="I86" s="25">
        <v>13.509999999999998</v>
      </c>
      <c r="J86" s="26">
        <v>11.04</v>
      </c>
      <c r="K86" s="27">
        <v>2.4699999999999998</v>
      </c>
      <c r="L86" s="28"/>
      <c r="M86" s="29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0"/>
      <c r="EW86" s="30"/>
      <c r="EX86" s="30"/>
      <c r="EY86" s="30"/>
      <c r="EZ86" s="30"/>
      <c r="FA86" s="30"/>
      <c r="FB86" s="30"/>
      <c r="FC86" s="30"/>
      <c r="FD86" s="30"/>
      <c r="FE86" s="30"/>
      <c r="FF86" s="30"/>
      <c r="FG86" s="30"/>
      <c r="FH86" s="30"/>
      <c r="FI86" s="30"/>
      <c r="FJ86" s="30"/>
      <c r="FK86" s="30"/>
      <c r="FL86" s="30"/>
      <c r="FM86" s="30"/>
      <c r="FN86" s="30"/>
      <c r="FO86" s="30"/>
      <c r="FP86" s="30"/>
      <c r="FQ86" s="30"/>
      <c r="FR86" s="30"/>
      <c r="FS86" s="30"/>
      <c r="FT86" s="30"/>
      <c r="FU86" s="30"/>
      <c r="FV86" s="30"/>
      <c r="FW86" s="30"/>
      <c r="FX86" s="30"/>
      <c r="FY86" s="30"/>
      <c r="FZ86" s="30"/>
      <c r="GA86" s="30"/>
      <c r="GB86" s="30"/>
      <c r="GC86" s="30"/>
      <c r="GD86" s="30"/>
      <c r="GE86" s="30"/>
      <c r="GF86" s="30"/>
      <c r="GG86" s="30"/>
      <c r="GH86" s="30"/>
      <c r="GI86" s="30"/>
      <c r="GJ86" s="30"/>
      <c r="GK86" s="30"/>
      <c r="GL86" s="30"/>
      <c r="GM86" s="30"/>
      <c r="GN86" s="30"/>
      <c r="GO86" s="30"/>
      <c r="GP86" s="30"/>
      <c r="GQ86" s="30"/>
      <c r="GR86" s="30"/>
      <c r="GS86" s="30"/>
      <c r="GT86" s="30"/>
      <c r="GU86" s="30"/>
      <c r="GV86" s="30"/>
      <c r="GW86" s="30"/>
      <c r="GX86" s="30"/>
      <c r="GY86" s="30"/>
      <c r="GZ86" s="30"/>
      <c r="HA86" s="30"/>
      <c r="HB86" s="30"/>
      <c r="HC86" s="30"/>
      <c r="HD86" s="30"/>
      <c r="HE86" s="30"/>
      <c r="HF86" s="30"/>
      <c r="HG86" s="30"/>
      <c r="HH86" s="30"/>
      <c r="HI86" s="30"/>
      <c r="HJ86" s="30"/>
      <c r="HK86" s="30"/>
      <c r="HL86" s="30"/>
      <c r="HM86" s="30"/>
      <c r="HN86" s="30"/>
      <c r="HO86" s="30"/>
      <c r="HP86" s="30"/>
      <c r="HQ86" s="30"/>
      <c r="HR86" s="30"/>
      <c r="HS86" s="30"/>
      <c r="HT86" s="30"/>
      <c r="HU86" s="30"/>
      <c r="HV86" s="30"/>
      <c r="HW86" s="30"/>
      <c r="HX86" s="30"/>
      <c r="HY86" s="30"/>
      <c r="HZ86" s="30"/>
      <c r="IA86" s="30"/>
      <c r="IB86" s="30"/>
      <c r="IC86" s="30"/>
      <c r="ID86" s="30"/>
      <c r="IE86" s="30"/>
      <c r="IF86" s="30"/>
      <c r="IG86" s="30"/>
      <c r="IH86" s="30"/>
      <c r="II86" s="30"/>
      <c r="IJ86" s="30"/>
      <c r="IK86" s="30"/>
      <c r="IL86" s="30"/>
      <c r="IM86" s="30"/>
      <c r="IN86" s="30"/>
      <c r="IO86" s="30"/>
      <c r="IP86" s="30"/>
      <c r="IQ86" s="30"/>
      <c r="IR86" s="30"/>
      <c r="IS86" s="30"/>
      <c r="IT86" s="30"/>
      <c r="IU86" s="30"/>
      <c r="IV86" s="30"/>
    </row>
    <row r="87" spans="1:256" ht="37.799999999999997" thickBot="1">
      <c r="A87" s="19" t="s">
        <v>64</v>
      </c>
      <c r="B87" s="20"/>
      <c r="C87" s="21">
        <v>88326</v>
      </c>
      <c r="D87" s="22" t="s">
        <v>142</v>
      </c>
      <c r="E87" s="21" t="s">
        <v>6</v>
      </c>
      <c r="F87" s="23"/>
      <c r="G87" s="24" t="s">
        <v>5</v>
      </c>
      <c r="H87" s="25"/>
      <c r="I87" s="25">
        <v>11.619999999999997</v>
      </c>
      <c r="J87" s="26">
        <v>10.87</v>
      </c>
      <c r="K87" s="27">
        <v>0.75</v>
      </c>
      <c r="L87" s="28"/>
      <c r="M87" s="29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  <c r="EF87" s="30"/>
      <c r="EG87" s="30"/>
      <c r="EH87" s="30"/>
      <c r="EI87" s="30"/>
      <c r="EJ87" s="30"/>
      <c r="EK87" s="30"/>
      <c r="EL87" s="30"/>
      <c r="EM87" s="30"/>
      <c r="EN87" s="30"/>
      <c r="EO87" s="30"/>
      <c r="EP87" s="30"/>
      <c r="EQ87" s="30"/>
      <c r="ER87" s="30"/>
      <c r="ES87" s="30"/>
      <c r="ET87" s="30"/>
      <c r="EU87" s="30"/>
      <c r="EV87" s="30"/>
      <c r="EW87" s="30"/>
      <c r="EX87" s="30"/>
      <c r="EY87" s="30"/>
      <c r="EZ87" s="30"/>
      <c r="FA87" s="30"/>
      <c r="FB87" s="30"/>
      <c r="FC87" s="30"/>
      <c r="FD87" s="30"/>
      <c r="FE87" s="30"/>
      <c r="FF87" s="30"/>
      <c r="FG87" s="30"/>
      <c r="FH87" s="30"/>
      <c r="FI87" s="30"/>
      <c r="FJ87" s="30"/>
      <c r="FK87" s="30"/>
      <c r="FL87" s="30"/>
      <c r="FM87" s="30"/>
      <c r="FN87" s="30"/>
      <c r="FO87" s="30"/>
      <c r="FP87" s="30"/>
      <c r="FQ87" s="30"/>
      <c r="FR87" s="30"/>
      <c r="FS87" s="30"/>
      <c r="FT87" s="30"/>
      <c r="FU87" s="30"/>
      <c r="FV87" s="30"/>
      <c r="FW87" s="30"/>
      <c r="FX87" s="30"/>
      <c r="FY87" s="30"/>
      <c r="FZ87" s="30"/>
      <c r="GA87" s="30"/>
      <c r="GB87" s="30"/>
      <c r="GC87" s="30"/>
      <c r="GD87" s="30"/>
      <c r="GE87" s="30"/>
      <c r="GF87" s="30"/>
      <c r="GG87" s="30"/>
      <c r="GH87" s="30"/>
      <c r="GI87" s="30"/>
      <c r="GJ87" s="30"/>
      <c r="GK87" s="30"/>
      <c r="GL87" s="30"/>
      <c r="GM87" s="30"/>
      <c r="GN87" s="30"/>
      <c r="GO87" s="30"/>
      <c r="GP87" s="30"/>
      <c r="GQ87" s="30"/>
      <c r="GR87" s="30"/>
      <c r="GS87" s="30"/>
      <c r="GT87" s="30"/>
      <c r="GU87" s="30"/>
      <c r="GV87" s="30"/>
      <c r="GW87" s="30"/>
      <c r="GX87" s="30"/>
      <c r="GY87" s="30"/>
      <c r="GZ87" s="30"/>
      <c r="HA87" s="30"/>
      <c r="HB87" s="30"/>
      <c r="HC87" s="30"/>
      <c r="HD87" s="30"/>
      <c r="HE87" s="30"/>
      <c r="HF87" s="30"/>
      <c r="HG87" s="30"/>
      <c r="HH87" s="30"/>
      <c r="HI87" s="30"/>
      <c r="HJ87" s="30"/>
      <c r="HK87" s="30"/>
      <c r="HL87" s="30"/>
      <c r="HM87" s="30"/>
      <c r="HN87" s="30"/>
      <c r="HO87" s="30"/>
      <c r="HP87" s="30"/>
      <c r="HQ87" s="30"/>
      <c r="HR87" s="30"/>
      <c r="HS87" s="30"/>
      <c r="HT87" s="30"/>
      <c r="HU87" s="30"/>
      <c r="HV87" s="30"/>
      <c r="HW87" s="30"/>
      <c r="HX87" s="30"/>
      <c r="HY87" s="30"/>
      <c r="HZ87" s="30"/>
      <c r="IA87" s="30"/>
      <c r="IB87" s="30"/>
      <c r="IC87" s="30"/>
      <c r="ID87" s="30"/>
      <c r="IE87" s="30"/>
      <c r="IF87" s="30"/>
      <c r="IG87" s="30"/>
      <c r="IH87" s="30"/>
      <c r="II87" s="30"/>
      <c r="IJ87" s="30"/>
      <c r="IK87" s="30"/>
      <c r="IL87" s="30"/>
      <c r="IM87" s="30"/>
      <c r="IN87" s="30"/>
      <c r="IO87" s="30"/>
      <c r="IP87" s="30"/>
      <c r="IQ87" s="30"/>
      <c r="IR87" s="30"/>
      <c r="IS87" s="30"/>
      <c r="IT87" s="30"/>
      <c r="IU87" s="30"/>
      <c r="IV87" s="30"/>
    </row>
    <row r="88" spans="1:256" ht="75" thickBot="1">
      <c r="A88" s="19" t="s">
        <v>64</v>
      </c>
      <c r="B88" s="20"/>
      <c r="C88" s="21">
        <v>88377</v>
      </c>
      <c r="D88" s="22" t="s">
        <v>143</v>
      </c>
      <c r="E88" s="21" t="s">
        <v>6</v>
      </c>
      <c r="F88" s="23"/>
      <c r="G88" s="24" t="s">
        <v>5</v>
      </c>
      <c r="H88" s="25"/>
      <c r="I88" s="25">
        <v>12.53</v>
      </c>
      <c r="J88" s="26">
        <v>10.28</v>
      </c>
      <c r="K88" s="27">
        <v>2.25</v>
      </c>
      <c r="L88" s="28"/>
      <c r="M88" s="29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  <c r="EF88" s="30"/>
      <c r="EG88" s="30"/>
      <c r="EH88" s="30"/>
      <c r="EI88" s="30"/>
      <c r="EJ88" s="30"/>
      <c r="EK88" s="30"/>
      <c r="EL88" s="30"/>
      <c r="EM88" s="30"/>
      <c r="EN88" s="30"/>
      <c r="EO88" s="30"/>
      <c r="EP88" s="30"/>
      <c r="EQ88" s="30"/>
      <c r="ER88" s="30"/>
      <c r="ES88" s="30"/>
      <c r="ET88" s="30"/>
      <c r="EU88" s="30"/>
      <c r="EV88" s="30"/>
      <c r="EW88" s="30"/>
      <c r="EX88" s="30"/>
      <c r="EY88" s="30"/>
      <c r="EZ88" s="30"/>
      <c r="FA88" s="30"/>
      <c r="FB88" s="30"/>
      <c r="FC88" s="30"/>
      <c r="FD88" s="30"/>
      <c r="FE88" s="30"/>
      <c r="FF88" s="30"/>
      <c r="FG88" s="30"/>
      <c r="FH88" s="30"/>
      <c r="FI88" s="30"/>
      <c r="FJ88" s="30"/>
      <c r="FK88" s="30"/>
      <c r="FL88" s="30"/>
      <c r="FM88" s="30"/>
      <c r="FN88" s="30"/>
      <c r="FO88" s="30"/>
      <c r="FP88" s="30"/>
      <c r="FQ88" s="30"/>
      <c r="FR88" s="30"/>
      <c r="FS88" s="30"/>
      <c r="FT88" s="30"/>
      <c r="FU88" s="30"/>
      <c r="FV88" s="30"/>
      <c r="FW88" s="30"/>
      <c r="FX88" s="30"/>
      <c r="FY88" s="30"/>
      <c r="FZ88" s="30"/>
      <c r="GA88" s="30"/>
      <c r="GB88" s="30"/>
      <c r="GC88" s="30"/>
      <c r="GD88" s="30"/>
      <c r="GE88" s="30"/>
      <c r="GF88" s="30"/>
      <c r="GG88" s="30"/>
      <c r="GH88" s="30"/>
      <c r="GI88" s="30"/>
      <c r="GJ88" s="30"/>
      <c r="GK88" s="30"/>
      <c r="GL88" s="30"/>
      <c r="GM88" s="30"/>
      <c r="GN88" s="30"/>
      <c r="GO88" s="30"/>
      <c r="GP88" s="30"/>
      <c r="GQ88" s="30"/>
      <c r="GR88" s="30"/>
      <c r="GS88" s="30"/>
      <c r="GT88" s="30"/>
      <c r="GU88" s="30"/>
      <c r="GV88" s="30"/>
      <c r="GW88" s="30"/>
      <c r="GX88" s="30"/>
      <c r="GY88" s="30"/>
      <c r="GZ88" s="30"/>
      <c r="HA88" s="30"/>
      <c r="HB88" s="30"/>
      <c r="HC88" s="30"/>
      <c r="HD88" s="30"/>
      <c r="HE88" s="30"/>
      <c r="HF88" s="30"/>
      <c r="HG88" s="30"/>
      <c r="HH88" s="30"/>
      <c r="HI88" s="30"/>
      <c r="HJ88" s="30"/>
      <c r="HK88" s="30"/>
      <c r="HL88" s="30"/>
      <c r="HM88" s="30"/>
      <c r="HN88" s="30"/>
      <c r="HO88" s="30"/>
      <c r="HP88" s="30"/>
      <c r="HQ88" s="30"/>
      <c r="HR88" s="30"/>
      <c r="HS88" s="30"/>
      <c r="HT88" s="30"/>
      <c r="HU88" s="30"/>
      <c r="HV88" s="30"/>
      <c r="HW88" s="30"/>
      <c r="HX88" s="30"/>
      <c r="HY88" s="30"/>
      <c r="HZ88" s="30"/>
      <c r="IA88" s="30"/>
      <c r="IB88" s="30"/>
      <c r="IC88" s="30"/>
      <c r="ID88" s="30"/>
      <c r="IE88" s="30"/>
      <c r="IF88" s="30"/>
      <c r="IG88" s="30"/>
      <c r="IH88" s="30"/>
      <c r="II88" s="30"/>
      <c r="IJ88" s="30"/>
      <c r="IK88" s="30"/>
      <c r="IL88" s="30"/>
      <c r="IM88" s="30"/>
      <c r="IN88" s="30"/>
      <c r="IO88" s="30"/>
      <c r="IP88" s="30"/>
      <c r="IQ88" s="30"/>
      <c r="IR88" s="30"/>
      <c r="IS88" s="30"/>
      <c r="IT88" s="30"/>
      <c r="IU88" s="30"/>
      <c r="IV88" s="30"/>
    </row>
    <row r="89" spans="1:256" ht="37.799999999999997" thickBot="1">
      <c r="A89" s="19" t="s">
        <v>64</v>
      </c>
      <c r="B89" s="20"/>
      <c r="C89" s="21">
        <v>88441</v>
      </c>
      <c r="D89" s="22" t="s">
        <v>144</v>
      </c>
      <c r="E89" s="21" t="s">
        <v>6</v>
      </c>
      <c r="F89" s="23"/>
      <c r="G89" s="24" t="s">
        <v>5</v>
      </c>
      <c r="H89" s="25"/>
      <c r="I89" s="25">
        <v>12.18</v>
      </c>
      <c r="J89" s="26">
        <v>9.7100000000000009</v>
      </c>
      <c r="K89" s="27">
        <v>2.4699999999999998</v>
      </c>
      <c r="L89" s="28"/>
      <c r="M89" s="31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  <c r="EM89" s="30"/>
      <c r="EN89" s="30"/>
      <c r="EO89" s="30"/>
      <c r="EP89" s="30"/>
      <c r="EQ89" s="30"/>
      <c r="ER89" s="30"/>
      <c r="ES89" s="30"/>
      <c r="ET89" s="30"/>
      <c r="EU89" s="30"/>
      <c r="EV89" s="30"/>
      <c r="EW89" s="30"/>
      <c r="EX89" s="30"/>
      <c r="EY89" s="30"/>
      <c r="EZ89" s="30"/>
      <c r="FA89" s="30"/>
      <c r="FB89" s="30"/>
      <c r="FC89" s="30"/>
      <c r="FD89" s="30"/>
      <c r="FE89" s="30"/>
      <c r="FF89" s="30"/>
      <c r="FG89" s="30"/>
      <c r="FH89" s="30"/>
      <c r="FI89" s="30"/>
      <c r="FJ89" s="30"/>
      <c r="FK89" s="30"/>
      <c r="FL89" s="30"/>
      <c r="FM89" s="30"/>
      <c r="FN89" s="30"/>
      <c r="FO89" s="30"/>
      <c r="FP89" s="30"/>
      <c r="FQ89" s="30"/>
      <c r="FR89" s="30"/>
      <c r="FS89" s="30"/>
      <c r="FT89" s="30"/>
      <c r="FU89" s="30"/>
      <c r="FV89" s="30"/>
      <c r="FW89" s="30"/>
      <c r="FX89" s="30"/>
      <c r="FY89" s="30"/>
      <c r="FZ89" s="30"/>
      <c r="GA89" s="30"/>
      <c r="GB89" s="30"/>
      <c r="GC89" s="30"/>
      <c r="GD89" s="30"/>
      <c r="GE89" s="30"/>
      <c r="GF89" s="30"/>
      <c r="GG89" s="30"/>
      <c r="GH89" s="30"/>
      <c r="GI89" s="30"/>
      <c r="GJ89" s="30"/>
      <c r="GK89" s="30"/>
      <c r="GL89" s="30"/>
      <c r="GM89" s="30"/>
      <c r="GN89" s="30"/>
      <c r="GO89" s="30"/>
      <c r="GP89" s="30"/>
      <c r="GQ89" s="30"/>
      <c r="GR89" s="30"/>
      <c r="GS89" s="30"/>
      <c r="GT89" s="30"/>
      <c r="GU89" s="30"/>
      <c r="GV89" s="30"/>
      <c r="GW89" s="30"/>
      <c r="GX89" s="30"/>
      <c r="GY89" s="30"/>
      <c r="GZ89" s="30"/>
      <c r="HA89" s="30"/>
      <c r="HB89" s="30"/>
      <c r="HC89" s="30"/>
      <c r="HD89" s="30"/>
      <c r="HE89" s="30"/>
      <c r="HF89" s="30"/>
      <c r="HG89" s="30"/>
      <c r="HH89" s="30"/>
      <c r="HI89" s="30"/>
      <c r="HJ89" s="30"/>
      <c r="HK89" s="30"/>
      <c r="HL89" s="30"/>
      <c r="HM89" s="30"/>
      <c r="HN89" s="30"/>
      <c r="HO89" s="30"/>
      <c r="HP89" s="30"/>
      <c r="HQ89" s="30"/>
      <c r="HR89" s="30"/>
      <c r="HS89" s="30"/>
      <c r="HT89" s="30"/>
      <c r="HU89" s="30"/>
      <c r="HV89" s="30"/>
      <c r="HW89" s="30"/>
      <c r="HX89" s="30"/>
      <c r="HY89" s="30"/>
      <c r="HZ89" s="30"/>
      <c r="IA89" s="30"/>
      <c r="IB89" s="30"/>
      <c r="IC89" s="30"/>
      <c r="ID89" s="30"/>
      <c r="IE89" s="30"/>
      <c r="IF89" s="30"/>
      <c r="IG89" s="30"/>
      <c r="IH89" s="30"/>
      <c r="II89" s="30"/>
      <c r="IJ89" s="30"/>
      <c r="IK89" s="30"/>
      <c r="IL89" s="30"/>
      <c r="IM89" s="30"/>
      <c r="IN89" s="30"/>
      <c r="IO89" s="30"/>
      <c r="IP89" s="30"/>
      <c r="IQ89" s="30"/>
      <c r="IR89" s="30"/>
      <c r="IS89" s="30"/>
      <c r="IT89" s="30"/>
      <c r="IU89" s="30"/>
      <c r="IV89" s="30"/>
    </row>
    <row r="90" spans="1:256" ht="37.799999999999997" thickBot="1">
      <c r="A90" s="19" t="s">
        <v>64</v>
      </c>
      <c r="B90" s="20"/>
      <c r="C90" s="21">
        <v>88597</v>
      </c>
      <c r="D90" s="22" t="s">
        <v>145</v>
      </c>
      <c r="E90" s="21" t="s">
        <v>6</v>
      </c>
      <c r="F90" s="23"/>
      <c r="G90" s="24" t="s">
        <v>5</v>
      </c>
      <c r="H90" s="25"/>
      <c r="I90" s="25">
        <v>16.2</v>
      </c>
      <c r="J90" s="26">
        <v>15.45</v>
      </c>
      <c r="K90" s="27">
        <v>0.75</v>
      </c>
      <c r="L90" s="28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  <c r="EF90" s="30"/>
      <c r="EG90" s="30"/>
      <c r="EH90" s="30"/>
      <c r="EI90" s="30"/>
      <c r="EJ90" s="30"/>
      <c r="EK90" s="30"/>
      <c r="EL90" s="30"/>
      <c r="EM90" s="30"/>
      <c r="EN90" s="30"/>
      <c r="EO90" s="30"/>
      <c r="EP90" s="30"/>
      <c r="EQ90" s="30"/>
      <c r="ER90" s="30"/>
      <c r="ES90" s="30"/>
      <c r="ET90" s="30"/>
      <c r="EU90" s="30"/>
      <c r="EV90" s="30"/>
      <c r="EW90" s="30"/>
      <c r="EX90" s="30"/>
      <c r="EY90" s="30"/>
      <c r="EZ90" s="30"/>
      <c r="FA90" s="30"/>
      <c r="FB90" s="30"/>
      <c r="FC90" s="30"/>
      <c r="FD90" s="30"/>
      <c r="FE90" s="30"/>
      <c r="FF90" s="30"/>
      <c r="FG90" s="30"/>
      <c r="FH90" s="30"/>
      <c r="FI90" s="30"/>
      <c r="FJ90" s="30"/>
      <c r="FK90" s="30"/>
      <c r="FL90" s="30"/>
      <c r="FM90" s="30"/>
      <c r="FN90" s="30"/>
      <c r="FO90" s="30"/>
      <c r="FP90" s="30"/>
      <c r="FQ90" s="30"/>
      <c r="FR90" s="30"/>
      <c r="FS90" s="30"/>
      <c r="FT90" s="30"/>
      <c r="FU90" s="30"/>
      <c r="FV90" s="30"/>
      <c r="FW90" s="30"/>
      <c r="FX90" s="30"/>
      <c r="FY90" s="30"/>
      <c r="FZ90" s="30"/>
      <c r="GA90" s="30"/>
      <c r="GB90" s="30"/>
      <c r="GC90" s="30"/>
      <c r="GD90" s="30"/>
      <c r="GE90" s="30"/>
      <c r="GF90" s="30"/>
      <c r="GG90" s="30"/>
      <c r="GH90" s="30"/>
      <c r="GI90" s="30"/>
      <c r="GJ90" s="30"/>
      <c r="GK90" s="30"/>
      <c r="GL90" s="30"/>
      <c r="GM90" s="30"/>
      <c r="GN90" s="30"/>
      <c r="GO90" s="30"/>
      <c r="GP90" s="30"/>
      <c r="GQ90" s="30"/>
      <c r="GR90" s="30"/>
      <c r="GS90" s="30"/>
      <c r="GT90" s="30"/>
      <c r="GU90" s="30"/>
      <c r="GV90" s="30"/>
      <c r="GW90" s="30"/>
      <c r="GX90" s="30"/>
      <c r="GY90" s="30"/>
      <c r="GZ90" s="30"/>
      <c r="HA90" s="30"/>
      <c r="HB90" s="30"/>
      <c r="HC90" s="30"/>
      <c r="HD90" s="30"/>
      <c r="HE90" s="30"/>
      <c r="HF90" s="30"/>
      <c r="HG90" s="30"/>
      <c r="HH90" s="30"/>
      <c r="HI90" s="30"/>
      <c r="HJ90" s="30"/>
      <c r="HK90" s="30"/>
      <c r="HL90" s="30"/>
      <c r="HM90" s="30"/>
      <c r="HN90" s="30"/>
      <c r="HO90" s="30"/>
      <c r="HP90" s="30"/>
      <c r="HQ90" s="30"/>
      <c r="HR90" s="30"/>
      <c r="HS90" s="30"/>
      <c r="HT90" s="30"/>
      <c r="HU90" s="30"/>
      <c r="HV90" s="30"/>
      <c r="HW90" s="30"/>
      <c r="HX90" s="30"/>
      <c r="HY90" s="30"/>
      <c r="HZ90" s="30"/>
      <c r="IA90" s="30"/>
      <c r="IB90" s="30"/>
      <c r="IC90" s="30"/>
      <c r="ID90" s="30"/>
      <c r="IE90" s="30"/>
      <c r="IF90" s="30"/>
      <c r="IG90" s="30"/>
      <c r="IH90" s="30"/>
      <c r="II90" s="30"/>
      <c r="IJ90" s="30"/>
      <c r="IK90" s="30"/>
      <c r="IL90" s="30"/>
      <c r="IM90" s="30"/>
      <c r="IN90" s="30"/>
      <c r="IO90" s="30"/>
      <c r="IP90" s="30"/>
      <c r="IQ90" s="30"/>
      <c r="IR90" s="30"/>
      <c r="IS90" s="30"/>
      <c r="IT90" s="30"/>
      <c r="IU90" s="30"/>
      <c r="IV90" s="30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rgb="FFFFC000"/>
    <pageSetUpPr fitToPage="1"/>
  </sheetPr>
  <dimension ref="A1:AO125"/>
  <sheetViews>
    <sheetView view="pageBreakPreview" zoomScale="85" zoomScaleNormal="55" zoomScaleSheetLayoutView="85" workbookViewId="0">
      <selection activeCell="J13" sqref="J13"/>
    </sheetView>
  </sheetViews>
  <sheetFormatPr defaultColWidth="9.109375" defaultRowHeight="14.4"/>
  <cols>
    <col min="1" max="1" width="11.44140625" style="41" customWidth="1"/>
    <col min="2" max="2" width="6.33203125" style="42" customWidth="1"/>
    <col min="3" max="3" width="38.109375" style="42" customWidth="1"/>
    <col min="4" max="4" width="16.5546875" style="42" customWidth="1"/>
    <col min="5" max="5" width="16.33203125" style="42" customWidth="1"/>
    <col min="6" max="6" width="6.33203125" style="42" customWidth="1"/>
    <col min="7" max="7" width="38.109375" style="42" customWidth="1"/>
    <col min="8" max="8" width="13.88671875" style="42" customWidth="1"/>
    <col min="9" max="41" width="9.109375" style="41"/>
    <col min="42" max="16384" width="9.109375" style="42"/>
  </cols>
  <sheetData>
    <row r="1" spans="1:41" s="41" customFormat="1"/>
    <row r="2" spans="1:41" s="41" customFormat="1"/>
    <row r="3" spans="1:41">
      <c r="B3" s="244" t="s">
        <v>208</v>
      </c>
      <c r="C3" s="244"/>
      <c r="D3" s="244"/>
      <c r="E3" s="244"/>
      <c r="F3" s="244"/>
      <c r="G3" s="244"/>
      <c r="H3" s="244"/>
    </row>
    <row r="4" spans="1:41">
      <c r="B4" s="245"/>
      <c r="C4" s="245"/>
      <c r="D4" s="245"/>
      <c r="E4" s="245"/>
      <c r="F4" s="245"/>
      <c r="G4" s="245"/>
      <c r="H4" s="245"/>
    </row>
    <row r="5" spans="1:41">
      <c r="B5" s="245"/>
      <c r="C5" s="245"/>
      <c r="D5" s="245"/>
      <c r="E5" s="245"/>
      <c r="F5" s="245"/>
      <c r="G5" s="245"/>
      <c r="H5" s="245"/>
    </row>
    <row r="6" spans="1:41">
      <c r="A6" s="43"/>
      <c r="B6" s="246"/>
      <c r="C6" s="246"/>
      <c r="D6" s="246"/>
      <c r="E6" s="246"/>
      <c r="F6" s="246"/>
      <c r="G6" s="246"/>
      <c r="H6" s="246"/>
    </row>
    <row r="7" spans="1:41" s="45" customFormat="1">
      <c r="A7" s="44"/>
      <c r="C7" s="46" t="s">
        <v>209</v>
      </c>
      <c r="D7" s="47"/>
      <c r="E7" s="48"/>
      <c r="F7" s="49"/>
      <c r="G7" s="47" t="s">
        <v>231</v>
      </c>
      <c r="H7" s="50">
        <v>0.03</v>
      </c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</row>
    <row r="8" spans="1:41" s="45" customFormat="1" ht="22.5" customHeight="1">
      <c r="A8" s="44"/>
      <c r="B8" s="51"/>
      <c r="C8" s="52"/>
      <c r="D8" s="53"/>
      <c r="E8" s="54"/>
      <c r="F8" s="247" t="s">
        <v>232</v>
      </c>
      <c r="G8" s="248"/>
      <c r="H8" s="248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</row>
    <row r="9" spans="1:41">
      <c r="B9" s="249" t="s">
        <v>210</v>
      </c>
      <c r="C9" s="249"/>
      <c r="D9" s="249"/>
      <c r="E9" s="49"/>
      <c r="F9" s="249"/>
      <c r="G9" s="249"/>
      <c r="H9" s="249"/>
    </row>
    <row r="10" spans="1:41">
      <c r="B10" s="250"/>
      <c r="C10" s="250"/>
      <c r="D10" s="250"/>
      <c r="E10" s="55"/>
      <c r="F10" s="250"/>
      <c r="G10" s="250"/>
      <c r="H10" s="250"/>
    </row>
    <row r="11" spans="1:41" ht="15.75" customHeight="1">
      <c r="B11" s="251"/>
      <c r="C11" s="251"/>
      <c r="D11" s="251"/>
      <c r="E11" s="56"/>
      <c r="F11" s="251"/>
      <c r="G11" s="251"/>
      <c r="H11" s="251"/>
    </row>
    <row r="12" spans="1:41" ht="15" thickBot="1">
      <c r="B12" s="57" t="s">
        <v>22</v>
      </c>
      <c r="C12" s="58" t="s">
        <v>16</v>
      </c>
      <c r="E12" s="59"/>
      <c r="F12" s="57"/>
      <c r="G12" s="58"/>
      <c r="H12" s="58" t="s">
        <v>23</v>
      </c>
    </row>
    <row r="13" spans="1:41" ht="15" customHeight="1">
      <c r="B13" s="60">
        <v>1</v>
      </c>
      <c r="C13" s="61" t="s">
        <v>24</v>
      </c>
      <c r="D13" s="112"/>
      <c r="E13" s="112"/>
      <c r="F13" s="112"/>
      <c r="G13" s="112"/>
      <c r="H13" s="62">
        <v>0.03</v>
      </c>
    </row>
    <row r="14" spans="1:41" ht="15" customHeight="1">
      <c r="B14" s="63">
        <v>2</v>
      </c>
      <c r="C14" s="64" t="s">
        <v>25</v>
      </c>
      <c r="D14" s="113"/>
      <c r="E14" s="113"/>
      <c r="F14" s="113"/>
      <c r="G14" s="113"/>
      <c r="H14" s="65">
        <v>5.8999999999999999E-3</v>
      </c>
    </row>
    <row r="15" spans="1:41" ht="15" customHeight="1">
      <c r="B15" s="63">
        <v>3</v>
      </c>
      <c r="C15" s="64" t="s">
        <v>26</v>
      </c>
      <c r="D15" s="113"/>
      <c r="E15" s="113"/>
      <c r="F15" s="113"/>
      <c r="G15" s="113"/>
      <c r="H15" s="65">
        <v>9.7000000000000003E-3</v>
      </c>
    </row>
    <row r="16" spans="1:41" ht="15" customHeight="1">
      <c r="B16" s="63">
        <v>4</v>
      </c>
      <c r="C16" s="64" t="s">
        <v>27</v>
      </c>
      <c r="D16" s="113"/>
      <c r="E16" s="113"/>
      <c r="F16" s="113"/>
      <c r="G16" s="113"/>
      <c r="H16" s="65">
        <v>8.0000000000000002E-3</v>
      </c>
    </row>
    <row r="17" spans="2:8" ht="15" customHeight="1">
      <c r="B17" s="63">
        <v>5</v>
      </c>
      <c r="C17" s="64" t="s">
        <v>28</v>
      </c>
      <c r="D17" s="113"/>
      <c r="E17" s="113"/>
      <c r="F17" s="113"/>
      <c r="G17" s="113"/>
      <c r="H17" s="65">
        <v>7.3999999999999996E-2</v>
      </c>
    </row>
    <row r="18" spans="2:8" ht="15" customHeight="1">
      <c r="B18" s="252">
        <v>6</v>
      </c>
      <c r="C18" s="64" t="s">
        <v>29</v>
      </c>
      <c r="D18" s="113"/>
      <c r="E18" s="113"/>
      <c r="F18" s="113"/>
      <c r="G18" s="113"/>
      <c r="H18" s="66">
        <f>SUM(H19:H22)</f>
        <v>0.1115</v>
      </c>
    </row>
    <row r="19" spans="2:8" ht="15" customHeight="1">
      <c r="B19" s="252"/>
      <c r="C19" s="67" t="s">
        <v>30</v>
      </c>
      <c r="D19" s="114"/>
      <c r="E19" s="114"/>
      <c r="F19" s="114"/>
      <c r="G19" s="114"/>
      <c r="H19" s="66">
        <v>6.4999999999999997E-3</v>
      </c>
    </row>
    <row r="20" spans="2:8" ht="15" customHeight="1">
      <c r="B20" s="252"/>
      <c r="C20" s="67" t="s">
        <v>31</v>
      </c>
      <c r="D20" s="114"/>
      <c r="E20" s="114"/>
      <c r="F20" s="114"/>
      <c r="G20" s="114"/>
      <c r="H20" s="66">
        <v>0.03</v>
      </c>
    </row>
    <row r="21" spans="2:8" ht="15" customHeight="1">
      <c r="B21" s="252"/>
      <c r="C21" s="67" t="s">
        <v>32</v>
      </c>
      <c r="D21" s="114"/>
      <c r="E21" s="114"/>
      <c r="F21" s="114"/>
      <c r="G21" s="114"/>
      <c r="H21" s="68">
        <f>H7</f>
        <v>0.03</v>
      </c>
    </row>
    <row r="22" spans="2:8" ht="15" customHeight="1" thickBot="1">
      <c r="B22" s="253"/>
      <c r="C22" s="69" t="s">
        <v>211</v>
      </c>
      <c r="D22" s="115"/>
      <c r="E22" s="115"/>
      <c r="F22" s="115"/>
      <c r="G22" s="115"/>
      <c r="H22" s="70">
        <v>4.4999999999999998E-2</v>
      </c>
    </row>
    <row r="23" spans="2:8" ht="15.6">
      <c r="B23" s="237" t="s">
        <v>33</v>
      </c>
      <c r="C23" s="238"/>
      <c r="D23" s="116"/>
      <c r="E23" s="116"/>
      <c r="F23" s="116"/>
      <c r="G23" s="116"/>
      <c r="H23" s="71">
        <f>(((1+(H13+H15+0+H16))*(1+H14)*(1+H17))/(1-H18))-1</f>
        <v>0.27390957323579102</v>
      </c>
    </row>
    <row r="24" spans="2:8" ht="16.2" thickBot="1">
      <c r="B24" s="239" t="s">
        <v>34</v>
      </c>
      <c r="C24" s="240"/>
      <c r="D24" s="117"/>
      <c r="E24" s="117"/>
      <c r="F24" s="117"/>
      <c r="G24" s="117"/>
      <c r="H24" s="72">
        <v>0.27</v>
      </c>
    </row>
    <row r="25" spans="2:8" ht="15" thickBot="1">
      <c r="B25" s="73"/>
      <c r="C25" s="73"/>
      <c r="D25" s="73"/>
      <c r="E25" s="73"/>
      <c r="F25" s="73"/>
      <c r="G25" s="73"/>
      <c r="H25" s="73"/>
    </row>
    <row r="26" spans="2:8">
      <c r="B26" s="241" t="s">
        <v>35</v>
      </c>
      <c r="C26" s="242"/>
      <c r="D26" s="243"/>
      <c r="E26" s="56"/>
      <c r="F26" s="241"/>
      <c r="G26" s="242"/>
      <c r="H26" s="243"/>
    </row>
    <row r="27" spans="2:8" ht="15">
      <c r="B27" s="74"/>
      <c r="C27" s="75"/>
      <c r="D27" s="76"/>
      <c r="E27" s="55"/>
      <c r="F27" s="74"/>
      <c r="G27" s="75"/>
      <c r="H27" s="76"/>
    </row>
    <row r="28" spans="2:8" ht="15">
      <c r="B28" s="74"/>
      <c r="C28" s="75"/>
      <c r="D28" s="76"/>
      <c r="E28" s="55"/>
      <c r="F28" s="74"/>
      <c r="G28" s="75"/>
      <c r="H28" s="76"/>
    </row>
    <row r="29" spans="2:8" ht="15">
      <c r="B29" s="74"/>
      <c r="C29" s="75"/>
      <c r="D29" s="76"/>
      <c r="E29" s="55"/>
      <c r="F29" s="74"/>
      <c r="G29" s="75"/>
      <c r="H29" s="76"/>
    </row>
    <row r="30" spans="2:8" ht="15">
      <c r="B30" s="74"/>
      <c r="C30" s="75"/>
      <c r="D30" s="76"/>
      <c r="E30" s="55"/>
      <c r="F30" s="74"/>
      <c r="G30" s="75"/>
      <c r="H30" s="76"/>
    </row>
    <row r="31" spans="2:8" ht="15">
      <c r="B31" s="74"/>
      <c r="C31" s="75"/>
      <c r="D31" s="76"/>
      <c r="E31" s="55"/>
      <c r="F31" s="74"/>
      <c r="G31" s="75"/>
      <c r="H31" s="76"/>
    </row>
    <row r="32" spans="2:8">
      <c r="B32" s="77"/>
      <c r="C32" s="78"/>
      <c r="D32" s="78"/>
      <c r="E32" s="55"/>
      <c r="F32" s="77"/>
      <c r="G32" s="79"/>
      <c r="H32" s="79"/>
    </row>
    <row r="33" spans="2:8">
      <c r="B33" s="77"/>
      <c r="C33" s="78"/>
      <c r="D33" s="78"/>
      <c r="E33" s="55"/>
      <c r="F33" s="77"/>
      <c r="G33" s="79"/>
      <c r="H33" s="79"/>
    </row>
    <row r="34" spans="2:8">
      <c r="B34" s="77"/>
      <c r="C34" s="78"/>
      <c r="D34" s="78"/>
      <c r="E34" s="55"/>
      <c r="F34" s="77"/>
      <c r="G34" s="79"/>
      <c r="H34" s="79"/>
    </row>
    <row r="35" spans="2:8" ht="15" thickBot="1">
      <c r="B35" s="80"/>
      <c r="C35" s="81"/>
      <c r="D35" s="81"/>
      <c r="E35" s="55"/>
      <c r="F35" s="80"/>
      <c r="G35" s="82"/>
      <c r="H35" s="82"/>
    </row>
    <row r="36" spans="2:8" s="41" customFormat="1">
      <c r="B36" s="49"/>
      <c r="C36" s="49"/>
      <c r="D36" s="49"/>
      <c r="E36" s="55"/>
      <c r="F36" s="49"/>
      <c r="G36" s="49"/>
      <c r="H36" s="49"/>
    </row>
    <row r="37" spans="2:8" s="41" customFormat="1"/>
    <row r="38" spans="2:8" s="41" customFormat="1"/>
    <row r="39" spans="2:8" s="41" customFormat="1"/>
    <row r="40" spans="2:8" s="41" customFormat="1"/>
    <row r="41" spans="2:8" s="41" customFormat="1"/>
    <row r="42" spans="2:8" s="41" customFormat="1"/>
    <row r="43" spans="2:8" s="41" customFormat="1"/>
    <row r="44" spans="2:8" s="41" customFormat="1"/>
    <row r="45" spans="2:8" s="41" customFormat="1"/>
    <row r="46" spans="2:8" s="41" customFormat="1"/>
    <row r="47" spans="2:8" s="41" customFormat="1"/>
    <row r="48" spans="2:8" s="41" customFormat="1"/>
    <row r="49" s="41" customFormat="1"/>
    <row r="50" s="41" customFormat="1"/>
    <row r="51" s="41" customFormat="1"/>
    <row r="52" s="41" customFormat="1"/>
    <row r="53" s="41" customFormat="1"/>
    <row r="54" s="41" customFormat="1"/>
    <row r="55" s="41" customFormat="1"/>
    <row r="56" s="41" customFormat="1"/>
    <row r="57" s="41" customFormat="1"/>
    <row r="58" s="41" customFormat="1"/>
    <row r="59" s="41" customFormat="1"/>
    <row r="60" s="41" customFormat="1"/>
    <row r="61" s="41" customFormat="1"/>
    <row r="62" s="41" customFormat="1"/>
    <row r="63" s="41" customFormat="1"/>
    <row r="64" s="41" customFormat="1"/>
    <row r="65" s="41" customFormat="1"/>
    <row r="66" s="41" customFormat="1"/>
    <row r="67" s="41" customFormat="1"/>
    <row r="68" s="41" customFormat="1"/>
    <row r="69" s="41" customFormat="1"/>
    <row r="70" s="41" customFormat="1"/>
    <row r="71" s="41" customFormat="1"/>
    <row r="72" s="41" customFormat="1"/>
    <row r="73" s="41" customFormat="1"/>
    <row r="74" s="41" customFormat="1"/>
    <row r="75" s="41" customFormat="1"/>
    <row r="76" s="41" customFormat="1"/>
    <row r="77" s="41" customFormat="1"/>
    <row r="78" s="41" customFormat="1"/>
    <row r="79" s="41" customFormat="1"/>
    <row r="80" s="41" customFormat="1"/>
    <row r="81" s="41" customFormat="1"/>
    <row r="82" s="41" customFormat="1"/>
    <row r="83" s="41" customFormat="1"/>
    <row r="84" s="41" customFormat="1"/>
    <row r="85" s="41" customFormat="1"/>
    <row r="86" s="41" customFormat="1"/>
    <row r="87" s="41" customFormat="1"/>
    <row r="88" s="41" customFormat="1"/>
    <row r="89" s="41" customFormat="1"/>
    <row r="90" s="41" customFormat="1"/>
    <row r="91" s="41" customFormat="1"/>
    <row r="92" s="41" customFormat="1"/>
    <row r="93" s="41" customFormat="1"/>
    <row r="94" s="41" customFormat="1"/>
    <row r="95" s="41" customFormat="1"/>
    <row r="96" s="41" customFormat="1"/>
    <row r="97" s="41" customFormat="1"/>
    <row r="98" s="41" customFormat="1"/>
    <row r="99" s="41" customFormat="1"/>
    <row r="100" s="41" customFormat="1"/>
    <row r="101" s="41" customFormat="1"/>
    <row r="102" s="41" customFormat="1"/>
    <row r="103" s="41" customFormat="1"/>
    <row r="104" s="41" customFormat="1"/>
    <row r="105" s="41" customFormat="1"/>
    <row r="106" s="41" customFormat="1"/>
    <row r="107" s="41" customFormat="1"/>
    <row r="108" s="41" customFormat="1"/>
    <row r="109" s="41" customFormat="1"/>
    <row r="110" s="41" customFormat="1"/>
    <row r="111" s="41" customFormat="1"/>
    <row r="112" s="41" customFormat="1"/>
    <row r="113" s="41" customFormat="1"/>
    <row r="114" s="41" customFormat="1"/>
    <row r="115" s="41" customFormat="1"/>
    <row r="116" s="41" customFormat="1"/>
    <row r="117" s="41" customFormat="1"/>
    <row r="118" s="41" customFormat="1"/>
    <row r="119" s="41" customFormat="1"/>
    <row r="120" s="41" customFormat="1"/>
    <row r="121" s="41" customFormat="1"/>
    <row r="122" s="41" customFormat="1"/>
    <row r="123" s="41" customFormat="1"/>
    <row r="124" s="41" customFormat="1"/>
    <row r="125" s="41" customFormat="1"/>
  </sheetData>
  <mergeCells count="9">
    <mergeCell ref="B23:C23"/>
    <mergeCell ref="B24:C24"/>
    <mergeCell ref="B26:D26"/>
    <mergeCell ref="F26:H26"/>
    <mergeCell ref="B3:H6"/>
    <mergeCell ref="F8:H8"/>
    <mergeCell ref="B9:D11"/>
    <mergeCell ref="F9:H11"/>
    <mergeCell ref="B18:B22"/>
  </mergeCells>
  <conditionalFormatting sqref="H23:H24">
    <cfRule type="cellIs" dxfId="2" priority="7" stopIfTrue="1" operator="equal">
      <formula>#REF!</formula>
    </cfRule>
    <cfRule type="cellIs" dxfId="1" priority="8" stopIfTrue="1" operator="lessThanOrEqual">
      <formula>#REF!</formula>
    </cfRule>
    <cfRule type="cellIs" dxfId="0" priority="9" stopIfTrue="1" operator="greaterThan">
      <formula>#REF!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FFC000"/>
  </sheetPr>
  <dimension ref="A1:AL67"/>
  <sheetViews>
    <sheetView view="pageBreakPreview" zoomScale="70" zoomScaleNormal="55" zoomScaleSheetLayoutView="70" workbookViewId="0">
      <selection activeCell="P34" sqref="P34"/>
    </sheetView>
  </sheetViews>
  <sheetFormatPr defaultColWidth="9.109375" defaultRowHeight="14.4"/>
  <cols>
    <col min="1" max="1" width="3.44140625" style="41" customWidth="1"/>
    <col min="2" max="2" width="20.5546875" style="42" customWidth="1"/>
    <col min="3" max="3" width="75.109375" style="42" customWidth="1"/>
    <col min="4" max="4" width="16.44140625" style="42" customWidth="1"/>
    <col min="5" max="5" width="17.6640625" style="42" customWidth="1"/>
    <col min="6" max="38" width="9.109375" style="41"/>
    <col min="39" max="16384" width="9.109375" style="42"/>
  </cols>
  <sheetData>
    <row r="1" spans="2:11" s="41" customFormat="1" ht="15" thickBot="1"/>
    <row r="2" spans="2:11" ht="15" customHeight="1">
      <c r="B2" s="254" t="s">
        <v>212</v>
      </c>
      <c r="C2" s="255"/>
      <c r="D2" s="255"/>
      <c r="E2" s="256"/>
    </row>
    <row r="3" spans="2:11" ht="15" customHeight="1">
      <c r="B3" s="257"/>
      <c r="C3" s="258"/>
      <c r="D3" s="258"/>
      <c r="E3" s="259"/>
    </row>
    <row r="4" spans="2:11" ht="15" customHeight="1">
      <c r="B4" s="257"/>
      <c r="C4" s="258"/>
      <c r="D4" s="258"/>
      <c r="E4" s="259"/>
      <c r="H4" s="83"/>
      <c r="I4" s="83"/>
      <c r="J4" s="83"/>
      <c r="K4" s="83"/>
    </row>
    <row r="5" spans="2:11" ht="15" customHeight="1">
      <c r="B5" s="260"/>
      <c r="C5" s="261"/>
      <c r="D5" s="261"/>
      <c r="E5" s="262"/>
      <c r="H5" s="83"/>
      <c r="I5" s="83"/>
      <c r="J5" s="83"/>
      <c r="K5" s="83"/>
    </row>
    <row r="6" spans="2:11" ht="15" customHeight="1">
      <c r="B6" s="84" t="s">
        <v>213</v>
      </c>
      <c r="C6" s="52" t="s">
        <v>214</v>
      </c>
      <c r="D6" s="85"/>
      <c r="E6" s="86" t="s">
        <v>215</v>
      </c>
      <c r="H6" s="83"/>
      <c r="I6" s="83"/>
      <c r="J6" s="83"/>
      <c r="K6" s="83"/>
    </row>
    <row r="7" spans="2:11" ht="15" customHeight="1">
      <c r="B7" s="87"/>
      <c r="C7" s="88"/>
      <c r="D7" s="89"/>
      <c r="E7" s="90"/>
      <c r="H7" s="83"/>
      <c r="I7" s="83"/>
      <c r="J7" s="83"/>
      <c r="K7" s="83"/>
    </row>
    <row r="8" spans="2:11" ht="20.100000000000001" customHeight="1">
      <c r="B8" s="91" t="s">
        <v>156</v>
      </c>
      <c r="C8" s="92"/>
      <c r="D8" s="93" t="s">
        <v>216</v>
      </c>
      <c r="E8" s="94" t="s">
        <v>217</v>
      </c>
      <c r="H8" s="83"/>
      <c r="I8" s="83"/>
      <c r="J8" s="83"/>
      <c r="K8" s="83"/>
    </row>
    <row r="9" spans="2:11" ht="20.100000000000001" customHeight="1">
      <c r="B9" s="95" t="s">
        <v>157</v>
      </c>
      <c r="C9" s="96" t="s">
        <v>158</v>
      </c>
      <c r="D9" s="97">
        <v>0</v>
      </c>
      <c r="E9" s="98">
        <v>0</v>
      </c>
      <c r="H9" s="83"/>
      <c r="I9" s="83"/>
      <c r="J9" s="83"/>
      <c r="K9" s="83"/>
    </row>
    <row r="10" spans="2:11" ht="20.100000000000001" customHeight="1">
      <c r="B10" s="99" t="s">
        <v>159</v>
      </c>
      <c r="C10" s="96" t="s">
        <v>160</v>
      </c>
      <c r="D10" s="97">
        <v>1.4999999999999999E-2</v>
      </c>
      <c r="E10" s="98">
        <v>1.4999999999999999E-2</v>
      </c>
      <c r="H10" s="83"/>
      <c r="I10" s="83"/>
      <c r="J10" s="83"/>
      <c r="K10" s="83"/>
    </row>
    <row r="11" spans="2:11" ht="20.100000000000001" customHeight="1">
      <c r="B11" s="99" t="s">
        <v>161</v>
      </c>
      <c r="C11" s="96" t="s">
        <v>162</v>
      </c>
      <c r="D11" s="97">
        <v>0.01</v>
      </c>
      <c r="E11" s="98">
        <v>0.01</v>
      </c>
    </row>
    <row r="12" spans="2:11" ht="20.100000000000001" customHeight="1">
      <c r="B12" s="99" t="s">
        <v>163</v>
      </c>
      <c r="C12" s="96" t="s">
        <v>164</v>
      </c>
      <c r="D12" s="97">
        <v>2.0200000000000001E-3</v>
      </c>
      <c r="E12" s="98">
        <v>2.0200000000000001E-3</v>
      </c>
    </row>
    <row r="13" spans="2:11" ht="20.100000000000001" customHeight="1">
      <c r="B13" s="99" t="s">
        <v>165</v>
      </c>
      <c r="C13" s="96" t="s">
        <v>166</v>
      </c>
      <c r="D13" s="97">
        <v>6.0000000000000001E-3</v>
      </c>
      <c r="E13" s="98">
        <v>6.0000000000000001E-3</v>
      </c>
    </row>
    <row r="14" spans="2:11" ht="20.100000000000001" customHeight="1">
      <c r="B14" s="99" t="s">
        <v>218</v>
      </c>
      <c r="C14" s="96" t="s">
        <v>170</v>
      </c>
      <c r="D14" s="97">
        <v>2.5000000000000001E-2</v>
      </c>
      <c r="E14" s="98">
        <v>2.5000000000000001E-2</v>
      </c>
    </row>
    <row r="15" spans="2:11" ht="20.100000000000001" customHeight="1">
      <c r="B15" s="99" t="s">
        <v>219</v>
      </c>
      <c r="C15" s="96" t="s">
        <v>220</v>
      </c>
      <c r="D15" s="97">
        <v>0.03</v>
      </c>
      <c r="E15" s="98">
        <v>0.03</v>
      </c>
    </row>
    <row r="16" spans="2:11" ht="20.100000000000001" customHeight="1">
      <c r="B16" s="99" t="s">
        <v>167</v>
      </c>
      <c r="C16" s="96" t="s">
        <v>171</v>
      </c>
      <c r="D16" s="97">
        <v>0.08</v>
      </c>
      <c r="E16" s="98">
        <v>0.08</v>
      </c>
    </row>
    <row r="17" spans="2:5" ht="20.100000000000001" customHeight="1">
      <c r="B17" s="100" t="s">
        <v>169</v>
      </c>
      <c r="C17" s="96" t="s">
        <v>168</v>
      </c>
      <c r="D17" s="97">
        <v>0.01</v>
      </c>
      <c r="E17" s="98">
        <v>0.01</v>
      </c>
    </row>
    <row r="18" spans="2:5" ht="20.100000000000001" customHeight="1">
      <c r="B18" s="101"/>
      <c r="C18" s="102" t="s">
        <v>172</v>
      </c>
      <c r="D18" s="103">
        <f>SUM(D9:D17)</f>
        <v>0.17802000000000001</v>
      </c>
      <c r="E18" s="104">
        <f>SUM(E9:E17)</f>
        <v>0.17802000000000001</v>
      </c>
    </row>
    <row r="19" spans="2:5" ht="20.100000000000001" customHeight="1">
      <c r="B19" s="91" t="s">
        <v>173</v>
      </c>
      <c r="C19" s="92"/>
      <c r="D19" s="93" t="s">
        <v>216</v>
      </c>
      <c r="E19" s="94" t="s">
        <v>217</v>
      </c>
    </row>
    <row r="20" spans="2:5" ht="20.100000000000001" customHeight="1">
      <c r="B20" s="95" t="s">
        <v>174</v>
      </c>
      <c r="C20" s="96" t="s">
        <v>175</v>
      </c>
      <c r="D20" s="97">
        <v>0.17879999999999999</v>
      </c>
      <c r="E20" s="98" t="s">
        <v>221</v>
      </c>
    </row>
    <row r="21" spans="2:5" ht="20.100000000000001" customHeight="1">
      <c r="B21" s="99" t="s">
        <v>176</v>
      </c>
      <c r="C21" s="96" t="s">
        <v>177</v>
      </c>
      <c r="D21" s="97">
        <v>3.6900000000000002E-2</v>
      </c>
      <c r="E21" s="98" t="s">
        <v>221</v>
      </c>
    </row>
    <row r="22" spans="2:5" ht="20.100000000000001" customHeight="1">
      <c r="B22" s="99" t="s">
        <v>178</v>
      </c>
      <c r="C22" s="96" t="s">
        <v>179</v>
      </c>
      <c r="D22" s="97">
        <v>8.5000000000000006E-3</v>
      </c>
      <c r="E22" s="98">
        <v>6.6E-3</v>
      </c>
    </row>
    <row r="23" spans="2:5" ht="20.100000000000001" customHeight="1">
      <c r="B23" s="99" t="s">
        <v>180</v>
      </c>
      <c r="C23" s="96" t="s">
        <v>181</v>
      </c>
      <c r="D23" s="97">
        <v>0.1087</v>
      </c>
      <c r="E23" s="98">
        <v>8.3299999999999999E-2</v>
      </c>
    </row>
    <row r="24" spans="2:5" ht="20.100000000000001" customHeight="1">
      <c r="B24" s="99" t="s">
        <v>182</v>
      </c>
      <c r="C24" s="96" t="s">
        <v>183</v>
      </c>
      <c r="D24" s="97">
        <v>6.9999999999999999E-4</v>
      </c>
      <c r="E24" s="98">
        <v>5.9999999999999995E-4</v>
      </c>
    </row>
    <row r="25" spans="2:5" ht="20.100000000000001" customHeight="1">
      <c r="B25" s="99" t="s">
        <v>184</v>
      </c>
      <c r="C25" s="96" t="s">
        <v>185</v>
      </c>
      <c r="D25" s="97">
        <v>7.1999999999999998E-3</v>
      </c>
      <c r="E25" s="98">
        <v>5.5999999999999999E-3</v>
      </c>
    </row>
    <row r="26" spans="2:5" ht="20.100000000000001" customHeight="1">
      <c r="B26" s="99" t="s">
        <v>186</v>
      </c>
      <c r="C26" s="96" t="s">
        <v>187</v>
      </c>
      <c r="D26" s="97">
        <v>1.7999999999999999E-2</v>
      </c>
      <c r="E26" s="98" t="s">
        <v>221</v>
      </c>
    </row>
    <row r="27" spans="2:5" ht="20.100000000000001" customHeight="1">
      <c r="B27" s="99" t="s">
        <v>188</v>
      </c>
      <c r="C27" s="96" t="s">
        <v>189</v>
      </c>
      <c r="D27" s="97">
        <v>1E-3</v>
      </c>
      <c r="E27" s="98">
        <v>8.0000000000000004E-4</v>
      </c>
    </row>
    <row r="28" spans="2:5" ht="20.100000000000001" customHeight="1">
      <c r="B28" s="99" t="s">
        <v>190</v>
      </c>
      <c r="C28" s="96" t="s">
        <v>191</v>
      </c>
      <c r="D28" s="97">
        <v>9.5200000000000007E-2</v>
      </c>
      <c r="E28" s="98">
        <v>7.2999999999999995E-2</v>
      </c>
    </row>
    <row r="29" spans="2:5" ht="20.100000000000001" customHeight="1">
      <c r="B29" s="100" t="s">
        <v>192</v>
      </c>
      <c r="C29" s="96" t="s">
        <v>193</v>
      </c>
      <c r="D29" s="97">
        <v>2.9999999999999997E-4</v>
      </c>
      <c r="E29" s="98">
        <v>2.0000000000000001E-4</v>
      </c>
    </row>
    <row r="30" spans="2:5" ht="20.100000000000001" customHeight="1">
      <c r="B30" s="101"/>
      <c r="C30" s="102" t="s">
        <v>194</v>
      </c>
      <c r="D30" s="103">
        <f>SUM(D20:D29)</f>
        <v>0.45530000000000004</v>
      </c>
      <c r="E30" s="104">
        <f>SUM(E20:E29)</f>
        <v>0.1701</v>
      </c>
    </row>
    <row r="31" spans="2:5" ht="20.100000000000001" customHeight="1">
      <c r="B31" s="91" t="s">
        <v>195</v>
      </c>
      <c r="C31" s="92"/>
      <c r="D31" s="93" t="s">
        <v>216</v>
      </c>
      <c r="E31" s="94" t="s">
        <v>217</v>
      </c>
    </row>
    <row r="32" spans="2:5" ht="20.100000000000001" customHeight="1">
      <c r="B32" s="95" t="s">
        <v>196</v>
      </c>
      <c r="C32" s="96" t="s">
        <v>222</v>
      </c>
      <c r="D32" s="97">
        <v>4.7300000000000002E-2</v>
      </c>
      <c r="E32" s="98">
        <v>3.6299999999999999E-2</v>
      </c>
    </row>
    <row r="33" spans="2:5" ht="20.100000000000001" customHeight="1">
      <c r="B33" s="99" t="s">
        <v>197</v>
      </c>
      <c r="C33" s="96" t="s">
        <v>223</v>
      </c>
      <c r="D33" s="97">
        <v>1.1000000000000001E-3</v>
      </c>
      <c r="E33" s="98">
        <v>8.9999999999999998E-4</v>
      </c>
    </row>
    <row r="34" spans="2:5" ht="20.100000000000001" customHeight="1">
      <c r="B34" s="99" t="s">
        <v>198</v>
      </c>
      <c r="C34" s="96" t="s">
        <v>224</v>
      </c>
      <c r="D34" s="97">
        <v>3.7999999999999999E-2</v>
      </c>
      <c r="E34" s="98">
        <v>2.92E-2</v>
      </c>
    </row>
    <row r="35" spans="2:5" ht="20.100000000000001" customHeight="1">
      <c r="B35" s="99" t="s">
        <v>200</v>
      </c>
      <c r="C35" s="96" t="s">
        <v>199</v>
      </c>
      <c r="D35" s="97">
        <v>3.1399999999999997E-2</v>
      </c>
      <c r="E35" s="98">
        <v>2.41E-2</v>
      </c>
    </row>
    <row r="36" spans="2:5" ht="20.100000000000001" customHeight="1">
      <c r="B36" s="100" t="s">
        <v>201</v>
      </c>
      <c r="C36" s="96" t="s">
        <v>225</v>
      </c>
      <c r="D36" s="97">
        <v>4.0000000000000001E-3</v>
      </c>
      <c r="E36" s="98">
        <v>3.0999999999999999E-3</v>
      </c>
    </row>
    <row r="37" spans="2:5" ht="20.100000000000001" customHeight="1">
      <c r="B37" s="101"/>
      <c r="C37" s="102" t="s">
        <v>202</v>
      </c>
      <c r="D37" s="103">
        <f>SUM(D32:D36)</f>
        <v>0.12180000000000001</v>
      </c>
      <c r="E37" s="104">
        <f>SUM(E32:E36)</f>
        <v>9.3600000000000003E-2</v>
      </c>
    </row>
    <row r="38" spans="2:5" ht="20.100000000000001" customHeight="1">
      <c r="B38" s="91" t="s">
        <v>226</v>
      </c>
      <c r="C38" s="92"/>
      <c r="D38" s="93" t="s">
        <v>216</v>
      </c>
      <c r="E38" s="94" t="s">
        <v>217</v>
      </c>
    </row>
    <row r="39" spans="2:5" ht="29.25" customHeight="1">
      <c r="B39" s="95" t="s">
        <v>203</v>
      </c>
      <c r="C39" s="105" t="s">
        <v>206</v>
      </c>
      <c r="D39" s="97">
        <v>8.1000000000000003E-2</v>
      </c>
      <c r="E39" s="98">
        <v>3.0300000000000001E-2</v>
      </c>
    </row>
    <row r="40" spans="2:5" ht="39.75" customHeight="1">
      <c r="B40" s="100" t="s">
        <v>204</v>
      </c>
      <c r="C40" s="106" t="s">
        <v>227</v>
      </c>
      <c r="D40" s="97">
        <v>4.0000000000000001E-3</v>
      </c>
      <c r="E40" s="98">
        <v>3.0999999999999999E-3</v>
      </c>
    </row>
    <row r="41" spans="2:5" ht="20.100000000000001" customHeight="1">
      <c r="B41" s="101" t="s">
        <v>228</v>
      </c>
      <c r="C41" s="102" t="s">
        <v>205</v>
      </c>
      <c r="D41" s="107">
        <f>SUM(D39:D40)</f>
        <v>8.5000000000000006E-2</v>
      </c>
      <c r="E41" s="104">
        <f>SUM(E39:E40)</f>
        <v>3.3399999999999999E-2</v>
      </c>
    </row>
    <row r="42" spans="2:5" ht="20.100000000000001" customHeight="1">
      <c r="B42" s="263" t="s">
        <v>207</v>
      </c>
      <c r="C42" s="264"/>
      <c r="D42" s="108" t="s">
        <v>229</v>
      </c>
      <c r="E42" s="109" t="s">
        <v>230</v>
      </c>
    </row>
    <row r="43" spans="2:5" ht="20.100000000000001" customHeight="1" thickBot="1">
      <c r="B43" s="265"/>
      <c r="C43" s="266"/>
      <c r="D43" s="110">
        <f>D18+D30+D37+D41</f>
        <v>0.84012000000000009</v>
      </c>
      <c r="E43" s="111">
        <f>E18+E30+E37+E41</f>
        <v>0.47511999999999999</v>
      </c>
    </row>
    <row r="44" spans="2:5" s="41" customFormat="1" ht="20.100000000000001" customHeight="1"/>
    <row r="45" spans="2:5" s="41" customFormat="1" ht="36.75" customHeight="1"/>
    <row r="46" spans="2:5" s="41" customFormat="1" ht="20.100000000000001" customHeight="1"/>
    <row r="47" spans="2:5" s="41" customFormat="1" ht="20.100000000000001" customHeight="1"/>
    <row r="48" spans="2:5" s="41" customFormat="1" ht="20.100000000000001" customHeight="1"/>
    <row r="49" s="41" customFormat="1" ht="20.100000000000001" customHeight="1"/>
    <row r="50" s="41" customFormat="1"/>
    <row r="51" s="41" customFormat="1"/>
    <row r="52" s="41" customFormat="1"/>
    <row r="53" s="41" customFormat="1"/>
    <row r="54" s="41" customFormat="1"/>
    <row r="55" s="41" customFormat="1"/>
    <row r="56" s="41" customFormat="1"/>
    <row r="57" s="41" customFormat="1"/>
    <row r="58" s="41" customFormat="1"/>
    <row r="59" s="41" customFormat="1"/>
    <row r="60" s="41" customFormat="1"/>
    <row r="61" s="41" customFormat="1"/>
    <row r="62" s="41" customFormat="1"/>
    <row r="63" s="41" customFormat="1"/>
    <row r="64" s="41" customFormat="1"/>
    <row r="65" s="41" customFormat="1"/>
    <row r="66" s="41" customFormat="1"/>
    <row r="67" s="41" customFormat="1"/>
  </sheetData>
  <mergeCells count="2">
    <mergeCell ref="B2:E5"/>
    <mergeCell ref="B42:C43"/>
  </mergeCells>
  <pageMargins left="0.511811024" right="0.511811024" top="0.78740157499999996" bottom="0.78740157499999996" header="0.31496062000000002" footer="0.31496062000000002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PLANILHA REFORMA INDAIAL</vt:lpstr>
      <vt:lpstr>COMPOSIÇÕES</vt:lpstr>
      <vt:lpstr>CRONOGRAMA</vt:lpstr>
      <vt:lpstr>COMP.A.R.T.</vt:lpstr>
      <vt:lpstr>MÃO DE OBRA</vt:lpstr>
      <vt:lpstr>COMP.BDI</vt:lpstr>
      <vt:lpstr>ENC SOCIAIS</vt:lpstr>
      <vt:lpstr>COMP.BDI!Area_de_impressao</vt:lpstr>
      <vt:lpstr>CRONOGRAMA!Area_de_impressao</vt:lpstr>
      <vt:lpstr>'ENC SOCIAIS'!Area_de_impressao</vt:lpstr>
      <vt:lpstr>'PLANILHA REFORMA INDAIAL'!Area_de_impressao</vt:lpstr>
      <vt:lpstr>CRONOGRAMA!Titulos_de_impressao</vt:lpstr>
      <vt:lpstr>'PLANILHA REFORMA INDAIAL'!Titulos_de_impressao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Roberto Cavalheiro</dc:creator>
  <cp:lastModifiedBy>Windows</cp:lastModifiedBy>
  <cp:lastPrinted>2022-05-09T19:14:10Z</cp:lastPrinted>
  <dcterms:created xsi:type="dcterms:W3CDTF">2015-07-06T18:51:35Z</dcterms:created>
  <dcterms:modified xsi:type="dcterms:W3CDTF">2022-06-01T20:39:39Z</dcterms:modified>
</cp:coreProperties>
</file>